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510" windowHeight="8700" activeTab="0"/>
  </bookViews>
  <sheets>
    <sheet name="7-8 мал." sheetId="1" r:id="rId1"/>
    <sheet name="7-8 дев." sheetId="2" r:id="rId2"/>
    <sheet name="9-11 юноши" sheetId="3" r:id="rId3"/>
    <sheet name="9-11 дев." sheetId="4" r:id="rId4"/>
    <sheet name="Лист6" sheetId="5" state="hidden" r:id="rId5"/>
  </sheets>
  <definedNames/>
  <calcPr fullCalcOnLoad="1"/>
</workbook>
</file>

<file path=xl/sharedStrings.xml><?xml version="1.0" encoding="utf-8"?>
<sst xmlns="http://schemas.openxmlformats.org/spreadsheetml/2006/main" count="345" uniqueCount="197">
  <si>
    <t>Ф.И.О.</t>
  </si>
  <si>
    <t>класс</t>
  </si>
  <si>
    <t>результат</t>
  </si>
  <si>
    <t>сумма мест /баллов/</t>
  </si>
  <si>
    <t>Ф.И.О. преподавателя</t>
  </si>
  <si>
    <t>ранг участника (победитель, призёр)</t>
  </si>
  <si>
    <t>место /
баллы</t>
  </si>
  <si>
    <t>Алексухин Дмитрий Александрович</t>
  </si>
  <si>
    <t>Поспелова Ирина Константиновна</t>
  </si>
  <si>
    <t>Романова Антонина Николаевна</t>
  </si>
  <si>
    <t>Медников Кирилл Юрьевич</t>
  </si>
  <si>
    <t>Желубенкова Ольга Игоревна</t>
  </si>
  <si>
    <t>Сатторов Фарух Абдулкосимович</t>
  </si>
  <si>
    <t>Врачева Галина Владимировна</t>
  </si>
  <si>
    <t>Демехин Максим Владимирович</t>
  </si>
  <si>
    <t>Артемов Юрий Васильевич</t>
  </si>
  <si>
    <t>Дмитриева Екатерина Анатольевна</t>
  </si>
  <si>
    <t>Мирошниченко Андрей Валерьевич</t>
  </si>
  <si>
    <t>Панченко Александр Александрович</t>
  </si>
  <si>
    <t>Александрова Екатерина Львовна</t>
  </si>
  <si>
    <t>Бившова Ольга Анатольевна</t>
  </si>
  <si>
    <t>Сенин Артем Романович</t>
  </si>
  <si>
    <t>Тюрин Виктор Алексеевич</t>
  </si>
  <si>
    <t>Дякина Валентина Александровна</t>
  </si>
  <si>
    <t>Федоренко Александр Андреевич</t>
  </si>
  <si>
    <t>Горелов Владимир Иванович</t>
  </si>
  <si>
    <t>Перевезенцева Елена Юрьевна</t>
  </si>
  <si>
    <t>Гурина Ольга Анатольевна</t>
  </si>
  <si>
    <t>Кривова Галина Николаевна</t>
  </si>
  <si>
    <t>Пшенкова Дарья Максимовна</t>
  </si>
  <si>
    <t>Миронова Мария Сергеевна</t>
  </si>
  <si>
    <t>Бабекина Тамара Валентиновна</t>
  </si>
  <si>
    <t>Федорков Руслан Александрович</t>
  </si>
  <si>
    <t>Изетов Руслан Диляверович</t>
  </si>
  <si>
    <t>Тютенкова Ольга Александровна</t>
  </si>
  <si>
    <t>Калашникова Елена Валентиновна</t>
  </si>
  <si>
    <t>Волков Игорь Викторович</t>
  </si>
  <si>
    <t>Селезнева Ирина Денисовна</t>
  </si>
  <si>
    <t>Черезова Мария Андреевна</t>
  </si>
  <si>
    <t>Сердюк Дарья Сергеевна</t>
  </si>
  <si>
    <t>Ульянов Дмитрий Владимирович</t>
  </si>
  <si>
    <t>Тишкина Галина Ивановна</t>
  </si>
  <si>
    <t>Липатова Анна Витальевна</t>
  </si>
  <si>
    <t>Гришина Вероника Сергеевна</t>
  </si>
  <si>
    <t>Рожкова Нина Сергеевна</t>
  </si>
  <si>
    <t>Каламина Анна Дмитриевна</t>
  </si>
  <si>
    <t>Курбанов Альберт Рафаилович</t>
  </si>
  <si>
    <t>Танташев Эрнест Рафаэлович</t>
  </si>
  <si>
    <t>Галченков Роман Александрович</t>
  </si>
  <si>
    <t>Фролов Егор Сергеевич</t>
  </si>
  <si>
    <t>Суханова Екатерина Юрьевна</t>
  </si>
  <si>
    <t>Губанов Ярослав Алексеевич</t>
  </si>
  <si>
    <t>Белевская Лилия Владимировна</t>
  </si>
  <si>
    <t>Глухов Андрей Николаевич</t>
  </si>
  <si>
    <t>Медведев Иван Анатольевич</t>
  </si>
  <si>
    <t>Семушкин Дмитрий Юрьевич</t>
  </si>
  <si>
    <t>Жебелев Андрей Александрович</t>
  </si>
  <si>
    <t>Ивушкина Дарья Андреевна</t>
  </si>
  <si>
    <t>Лопашенкова Александра Денисовна</t>
  </si>
  <si>
    <t>Фоничева Мария Дмитриевна</t>
  </si>
  <si>
    <t>ОУ</t>
  </si>
  <si>
    <t>Класс</t>
  </si>
  <si>
    <t>Игнатова Наталия Романовна</t>
  </si>
  <si>
    <t>Тойтер Алла Сергеевна</t>
  </si>
  <si>
    <t>Давыдкин Григорий Андреевич</t>
  </si>
  <si>
    <t>Кулабухова Юлия Олеговна</t>
  </si>
  <si>
    <t>Федотов Юрий Павлович</t>
  </si>
  <si>
    <t>Калинин Иван Александрович</t>
  </si>
  <si>
    <t>Семушкин Никита Валерьевич</t>
  </si>
  <si>
    <t>Козлов Артем Николаевич</t>
  </si>
  <si>
    <t>Разживин Матвей Валерьевич</t>
  </si>
  <si>
    <t>Давыдова Елизавета Романовна</t>
  </si>
  <si>
    <t>Милютин Тимур Алексеевич</t>
  </si>
  <si>
    <t>Корнева Мелания Максимовна</t>
  </si>
  <si>
    <t>Хохрякова Ариана Алексеевна</t>
  </si>
  <si>
    <t>Аверьянов Игорь Алексеевич</t>
  </si>
  <si>
    <t>Загрубский Максим Денисович</t>
  </si>
  <si>
    <t>Душечкин Илья Романович</t>
  </si>
  <si>
    <t>Логинова Ирина Владимировна</t>
  </si>
  <si>
    <t>Ткаченко Александр Дмитриевич</t>
  </si>
  <si>
    <t>Гнатюк Денис Витальевич</t>
  </si>
  <si>
    <t>Уразбаев Владислав Махмудович</t>
  </si>
  <si>
    <t>Рыжова Анастасия Олеговна</t>
  </si>
  <si>
    <t>Химич Иван Андреевич</t>
  </si>
  <si>
    <t>Минаев Владимир Валерьевич</t>
  </si>
  <si>
    <t>Тишкина Диана Владиславовна</t>
  </si>
  <si>
    <t>Борисова Кристина Сергеевна</t>
  </si>
  <si>
    <t>Матвеева Елизавета Владимировна</t>
  </si>
  <si>
    <t>Бабаева Ольга Геннадьевна</t>
  </si>
  <si>
    <t>Пугачев Глеб Николаевич</t>
  </si>
  <si>
    <t>Фокин Савва Александрович</t>
  </si>
  <si>
    <t>Горбачев Дмитрий Викторович</t>
  </si>
  <si>
    <t>Горбатина Валерия Владимировна</t>
  </si>
  <si>
    <t>Евграфова Екатерина Алексеевна</t>
  </si>
  <si>
    <t>Ревунов Михаил Иванович</t>
  </si>
  <si>
    <t>Ткачев Никита Вячеславович</t>
  </si>
  <si>
    <t>Сауткин Алексей Павлович</t>
  </si>
  <si>
    <t>Тряпышко Лилия Валерьевна</t>
  </si>
  <si>
    <t>Богачева Ксения Андреевна</t>
  </si>
  <si>
    <t>Михеев Константин Викторович</t>
  </si>
  <si>
    <t>Примеленный Никита Алексеевич</t>
  </si>
  <si>
    <t>Сухоруков Сергей Николаевич</t>
  </si>
  <si>
    <t>Шут Олеся Ивановна</t>
  </si>
  <si>
    <t>Евенок Анна Андреевна</t>
  </si>
  <si>
    <t>Сафонова Валерия Владимировна</t>
  </si>
  <si>
    <t>Копылов Матвей Алексеевич</t>
  </si>
  <si>
    <t>Алехин Петр Михайлович</t>
  </si>
  <si>
    <t>Тихонова Алина Руслановна</t>
  </si>
  <si>
    <t>Бедин Владимир Иванович</t>
  </si>
  <si>
    <t>Самкова Евгения Алексеевна</t>
  </si>
  <si>
    <t>Голикова Светлана Владимировна</t>
  </si>
  <si>
    <t>Поляков Владислав Дмитриевич</t>
  </si>
  <si>
    <t>Гущина Мария Алексеевна</t>
  </si>
  <si>
    <t>Цайкина Мария Юрьевна</t>
  </si>
  <si>
    <t>Потапова Инна Сергеевна</t>
  </si>
  <si>
    <t>Алексеева Анна Евгеньевна</t>
  </si>
  <si>
    <t>Ступак Виктор Петрович</t>
  </si>
  <si>
    <t>Тельнова Ольга Владимировна</t>
  </si>
  <si>
    <t>Черник Елизавета Олеговна</t>
  </si>
  <si>
    <t>Харламов Александр Юрьевич</t>
  </si>
  <si>
    <t>Черноусова Виктория Максимовна</t>
  </si>
  <si>
    <t>Панькина Галина Викторовна</t>
  </si>
  <si>
    <t>Гущенская Ирина Сергеевна</t>
  </si>
  <si>
    <t>Кузнецов Даниил Евгеньевич</t>
  </si>
  <si>
    <t>Суриков Максим Владимирович</t>
  </si>
  <si>
    <t>Белова Ева Валерьевна</t>
  </si>
  <si>
    <t>Тагаева Шабнам Максудовна</t>
  </si>
  <si>
    <t>Арутюнов Сергей Сергеевич</t>
  </si>
  <si>
    <t>Ненарокомов Андрей Сергеевич</t>
  </si>
  <si>
    <t>Сухоруков Антон Алексеевич</t>
  </si>
  <si>
    <t>Кропинова Милена Алексеевна</t>
  </si>
  <si>
    <t>Путрова Мария Сергеевна</t>
  </si>
  <si>
    <t>Черняева Виктория Николаевна</t>
  </si>
  <si>
    <t>Карякина Алина Александровна</t>
  </si>
  <si>
    <t>Радченко Евгений Геннадьевич</t>
  </si>
  <si>
    <t>Елецкий Даниил Аркадьевич</t>
  </si>
  <si>
    <t>Кузнецова Анна Алексеевна</t>
  </si>
  <si>
    <t>Балашова Елена Владиславовна</t>
  </si>
  <si>
    <t>Маштакова Анастасия Максимовна</t>
  </si>
  <si>
    <t>Винидиктов Константин Евгеньевич</t>
  </si>
  <si>
    <t>Левина Софья Романовна</t>
  </si>
  <si>
    <t>Фролов Михаил Анатольевич</t>
  </si>
  <si>
    <t>Коляскин Дмитрий Олегович</t>
  </si>
  <si>
    <t>Гуркин Владислав Алексеевич</t>
  </si>
  <si>
    <t>Андриянова Елена Викторовна</t>
  </si>
  <si>
    <t>Пучкова Кристина Валерьевна</t>
  </si>
  <si>
    <t>Борисова Валерия Владимировна</t>
  </si>
  <si>
    <t>Николаев Алексей Нурмаметович</t>
  </si>
  <si>
    <t>Пискарев Тимофей Алексеевич</t>
  </si>
  <si>
    <t>Гаврикова Ангелина Александровна</t>
  </si>
  <si>
    <t>Градобоева Анастасия Евгеньевна</t>
  </si>
  <si>
    <t>Тамилина Валерия Александровна</t>
  </si>
  <si>
    <t>Дата рождения</t>
  </si>
  <si>
    <t>Адушева Валерия  Сергеевна</t>
  </si>
  <si>
    <t>Жердецкий Никита Олегович</t>
  </si>
  <si>
    <t>Косенко Андрей  Алексевич</t>
  </si>
  <si>
    <t>гимнастика (20)</t>
  </si>
  <si>
    <t>Колдунова Ирина  Михайловна</t>
  </si>
  <si>
    <t>Усачев Максим Андреевич</t>
  </si>
  <si>
    <t>Теряева Елизавета Михайловна</t>
  </si>
  <si>
    <t>Овчинникова Алиса Васильевна</t>
  </si>
  <si>
    <t>Заричная Анна Александровна</t>
  </si>
  <si>
    <t>Галкина Алина Сергеевна</t>
  </si>
  <si>
    <t>Лукьянова Татьяна Константиновна</t>
  </si>
  <si>
    <t>Акользин Павел Юрьевич</t>
  </si>
  <si>
    <t>Колыванова Лада Александровна</t>
  </si>
  <si>
    <t>Астафьва Дарья Вадимовна</t>
  </si>
  <si>
    <t>Иванушкин Лев Николаевич</t>
  </si>
  <si>
    <t>Романова Елена Александровна</t>
  </si>
  <si>
    <t>гимн.</t>
  </si>
  <si>
    <t>лег.</t>
  </si>
  <si>
    <t>комп</t>
  </si>
  <si>
    <t>спорт. Игры</t>
  </si>
  <si>
    <t>место</t>
  </si>
  <si>
    <t>Буланова Юлия Дмитриевна</t>
  </si>
  <si>
    <t>58.09</t>
  </si>
  <si>
    <t>62.94</t>
  </si>
  <si>
    <t>место/ баллы</t>
  </si>
  <si>
    <t>Лебедева Дарья Александровна</t>
  </si>
  <si>
    <t>Аккуратнова Юлия Сергеевна</t>
  </si>
  <si>
    <t>место/баллы</t>
  </si>
  <si>
    <t>Чекарева Елизаветта Витальевна</t>
  </si>
  <si>
    <t>Кочиони Алина Александровна</t>
  </si>
  <si>
    <t>№ п/п место</t>
  </si>
  <si>
    <t>победитель</t>
  </si>
  <si>
    <t>призер</t>
  </si>
  <si>
    <t>теория (20)</t>
  </si>
  <si>
    <t>спорт. игры (20)</t>
  </si>
  <si>
    <t>прикладная физ-ра (20)</t>
  </si>
  <si>
    <t>мальчики 7-8 класс</t>
  </si>
  <si>
    <t xml:space="preserve">прикладная физ-ра (20) </t>
  </si>
  <si>
    <t>девочки 7-8 класс</t>
  </si>
  <si>
    <t>юноши 9-11 класс</t>
  </si>
  <si>
    <t>девушки 9-11 класс</t>
  </si>
  <si>
    <t xml:space="preserve">спорт. игры (20) </t>
  </si>
  <si>
    <t>легкая атлетика (20) бег 500 м.</t>
  </si>
  <si>
    <t>Предварительные результаты муниципального этапа всероссийской олимпиады школьников по физической культуре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</si>
</sst>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_-* #,##0.00\ [$₽-419]_-;\-* #,##0.00\ [$₽-419]_-;_-* &quot;-&quot;??\ [$₽-419]_-;_-@_-"/>
  </numFmts>
  <fonts count="4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3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71" fontId="6" fillId="0" borderId="10" xfId="6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/>
    </xf>
    <xf numFmtId="0" fontId="45" fillId="32" borderId="10" xfId="0" applyFont="1" applyFill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1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9"/>
  <sheetViews>
    <sheetView tabSelected="1" zoomScale="70" zoomScaleNormal="70" zoomScalePageLayoutView="0" workbookViewId="0" topLeftCell="A1">
      <selection activeCell="F12" sqref="F12"/>
    </sheetView>
  </sheetViews>
  <sheetFormatPr defaultColWidth="9.00390625" defaultRowHeight="12.75"/>
  <cols>
    <col min="1" max="1" width="12.00390625" style="0" customWidth="1"/>
    <col min="2" max="2" width="7.375" style="0" customWidth="1"/>
    <col min="3" max="3" width="9.75390625" style="4" customWidth="1"/>
    <col min="4" max="4" width="38.75390625" style="0" bestFit="1" customWidth="1"/>
    <col min="5" max="5" width="11.75390625" style="0" customWidth="1"/>
    <col min="6" max="6" width="45.25390625" style="0" customWidth="1"/>
    <col min="7" max="7" width="9.875" style="0" customWidth="1"/>
    <col min="8" max="8" width="7.75390625" style="0" bestFit="1" customWidth="1"/>
    <col min="9" max="9" width="9.875" style="0" customWidth="1"/>
    <col min="10" max="10" width="9.75390625" style="0" customWidth="1"/>
    <col min="11" max="11" width="9.625" style="0" customWidth="1"/>
    <col min="12" max="12" width="9.12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8.75390625" style="0" bestFit="1" customWidth="1"/>
    <col min="17" max="17" width="9.25390625" style="0" bestFit="1" customWidth="1"/>
    <col min="18" max="18" width="14.875" style="0" customWidth="1"/>
  </cols>
  <sheetData>
    <row r="1" spans="1:21" ht="12.75">
      <c r="A1" s="54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t="s">
        <v>169</v>
      </c>
      <c r="T1" t="s">
        <v>170</v>
      </c>
      <c r="U1" t="s">
        <v>171</v>
      </c>
    </row>
    <row r="2" spans="4:22" ht="12.75">
      <c r="D2" s="3" t="s">
        <v>189</v>
      </c>
      <c r="S2">
        <f>MAX(I5:I20)</f>
        <v>9.6</v>
      </c>
      <c r="T2">
        <f>MIN(M5:M20)</f>
        <v>84.5</v>
      </c>
      <c r="U2">
        <f>MIN(O5:O20)</f>
        <v>40.06</v>
      </c>
      <c r="V2" s="16">
        <f>MIN(K5:K20)</f>
        <v>35.9</v>
      </c>
    </row>
    <row r="3" spans="1:18" ht="64.5" customHeight="1">
      <c r="A3" s="52" t="s">
        <v>183</v>
      </c>
      <c r="B3" s="55" t="s">
        <v>60</v>
      </c>
      <c r="C3" s="56" t="s">
        <v>61</v>
      </c>
      <c r="D3" s="55" t="s">
        <v>0</v>
      </c>
      <c r="E3" s="57" t="s">
        <v>152</v>
      </c>
      <c r="F3" s="55" t="s">
        <v>4</v>
      </c>
      <c r="G3" s="55" t="s">
        <v>186</v>
      </c>
      <c r="H3" s="55"/>
      <c r="I3" s="55" t="s">
        <v>156</v>
      </c>
      <c r="J3" s="55"/>
      <c r="K3" s="62" t="s">
        <v>187</v>
      </c>
      <c r="L3" s="63"/>
      <c r="M3" s="60" t="s">
        <v>195</v>
      </c>
      <c r="N3" s="61"/>
      <c r="O3" s="55" t="s">
        <v>188</v>
      </c>
      <c r="P3" s="55"/>
      <c r="Q3" s="59" t="s">
        <v>3</v>
      </c>
      <c r="R3" s="59" t="s">
        <v>5</v>
      </c>
    </row>
    <row r="4" spans="1:18" ht="29.25" customHeight="1">
      <c r="A4" s="53"/>
      <c r="B4" s="55"/>
      <c r="C4" s="56"/>
      <c r="D4" s="55"/>
      <c r="E4" s="58"/>
      <c r="F4" s="55"/>
      <c r="G4" s="20" t="s">
        <v>2</v>
      </c>
      <c r="H4" s="28" t="s">
        <v>6</v>
      </c>
      <c r="I4" s="20" t="s">
        <v>2</v>
      </c>
      <c r="J4" s="28" t="s">
        <v>6</v>
      </c>
      <c r="K4" s="28" t="s">
        <v>2</v>
      </c>
      <c r="L4" s="28" t="s">
        <v>177</v>
      </c>
      <c r="M4" s="20" t="s">
        <v>2</v>
      </c>
      <c r="N4" s="28" t="s">
        <v>6</v>
      </c>
      <c r="O4" s="20" t="s">
        <v>2</v>
      </c>
      <c r="P4" s="28" t="s">
        <v>6</v>
      </c>
      <c r="Q4" s="59"/>
      <c r="R4" s="55"/>
    </row>
    <row r="5" spans="1:18" ht="12.75">
      <c r="A5" s="2">
        <v>1</v>
      </c>
      <c r="B5" s="35">
        <v>4</v>
      </c>
      <c r="C5" s="35">
        <v>7</v>
      </c>
      <c r="D5" s="36" t="s">
        <v>69</v>
      </c>
      <c r="E5" s="49">
        <v>39079</v>
      </c>
      <c r="F5" s="36" t="s">
        <v>28</v>
      </c>
      <c r="G5" s="24">
        <v>36</v>
      </c>
      <c r="H5" s="26">
        <f aca="true" t="shared" si="0" ref="H5:H20">20*G5/42.5</f>
        <v>16.941176470588236</v>
      </c>
      <c r="I5" s="25">
        <v>9.6</v>
      </c>
      <c r="J5" s="26">
        <f aca="true" t="shared" si="1" ref="J5:J20">20*I5/$S$2</f>
        <v>20</v>
      </c>
      <c r="K5" s="33">
        <v>50.97</v>
      </c>
      <c r="L5" s="34">
        <f aca="true" t="shared" si="2" ref="L5:L19">20*$V$2/K5</f>
        <v>14.086717677064941</v>
      </c>
      <c r="M5" s="25">
        <v>114.58</v>
      </c>
      <c r="N5" s="26">
        <f aca="true" t="shared" si="3" ref="N5:N20">20*$T$2/M5</f>
        <v>14.749519986035958</v>
      </c>
      <c r="O5" s="25">
        <v>40.06</v>
      </c>
      <c r="P5" s="26">
        <f aca="true" t="shared" si="4" ref="P5:P19">20*$U$2/O5</f>
        <v>20</v>
      </c>
      <c r="Q5" s="26">
        <f aca="true" t="shared" si="5" ref="Q5:Q20">P5+N5+L5+J5+H5</f>
        <v>85.77741413368912</v>
      </c>
      <c r="R5" s="27" t="s">
        <v>184</v>
      </c>
    </row>
    <row r="6" spans="1:18" ht="15.75" customHeight="1">
      <c r="A6" s="2">
        <v>2</v>
      </c>
      <c r="B6" s="35">
        <v>10</v>
      </c>
      <c r="C6" s="35">
        <v>8</v>
      </c>
      <c r="D6" s="36" t="s">
        <v>83</v>
      </c>
      <c r="E6" s="49">
        <v>38539</v>
      </c>
      <c r="F6" s="36" t="s">
        <v>84</v>
      </c>
      <c r="G6" s="24">
        <v>22</v>
      </c>
      <c r="H6" s="26">
        <f t="shared" si="0"/>
        <v>10.352941176470589</v>
      </c>
      <c r="I6" s="24">
        <v>6.3</v>
      </c>
      <c r="J6" s="26">
        <f t="shared" si="1"/>
        <v>13.125</v>
      </c>
      <c r="K6" s="33">
        <v>35.9</v>
      </c>
      <c r="L6" s="34">
        <f t="shared" si="2"/>
        <v>20</v>
      </c>
      <c r="M6" s="24">
        <v>84.5</v>
      </c>
      <c r="N6" s="26">
        <f t="shared" si="3"/>
        <v>20</v>
      </c>
      <c r="O6" s="24">
        <v>50.63</v>
      </c>
      <c r="P6" s="26">
        <f t="shared" si="4"/>
        <v>15.824609915070116</v>
      </c>
      <c r="Q6" s="26">
        <f t="shared" si="5"/>
        <v>79.3025510915407</v>
      </c>
      <c r="R6" s="27" t="s">
        <v>185</v>
      </c>
    </row>
    <row r="7" spans="1:18" ht="15.75" customHeight="1">
      <c r="A7" s="2">
        <v>3</v>
      </c>
      <c r="B7" s="35">
        <v>51</v>
      </c>
      <c r="C7" s="35">
        <v>8</v>
      </c>
      <c r="D7" s="36" t="s">
        <v>148</v>
      </c>
      <c r="E7" s="49">
        <v>38738</v>
      </c>
      <c r="F7" s="36" t="s">
        <v>23</v>
      </c>
      <c r="G7" s="24">
        <v>21.5</v>
      </c>
      <c r="H7" s="26">
        <f t="shared" si="0"/>
        <v>10.117647058823529</v>
      </c>
      <c r="I7" s="24">
        <v>8</v>
      </c>
      <c r="J7" s="26">
        <f t="shared" si="1"/>
        <v>16.666666666666668</v>
      </c>
      <c r="K7" s="33">
        <v>53.04</v>
      </c>
      <c r="L7" s="34">
        <f t="shared" si="2"/>
        <v>13.536953242835596</v>
      </c>
      <c r="M7" s="24">
        <v>90.7</v>
      </c>
      <c r="N7" s="26">
        <f t="shared" si="3"/>
        <v>18.632855567805954</v>
      </c>
      <c r="O7" s="24">
        <v>50.25</v>
      </c>
      <c r="P7" s="26">
        <f t="shared" si="4"/>
        <v>15.944278606965176</v>
      </c>
      <c r="Q7" s="26">
        <f t="shared" si="5"/>
        <v>74.89840114309692</v>
      </c>
      <c r="R7" s="27" t="s">
        <v>185</v>
      </c>
    </row>
    <row r="8" spans="1:18" ht="15.75" customHeight="1">
      <c r="A8" s="2">
        <v>4</v>
      </c>
      <c r="B8" s="35">
        <v>7</v>
      </c>
      <c r="C8" s="35">
        <v>7</v>
      </c>
      <c r="D8" s="36" t="s">
        <v>77</v>
      </c>
      <c r="E8" s="49">
        <v>38909</v>
      </c>
      <c r="F8" s="36" t="s">
        <v>78</v>
      </c>
      <c r="G8" s="24">
        <v>22.5</v>
      </c>
      <c r="H8" s="26">
        <f t="shared" si="0"/>
        <v>10.588235294117647</v>
      </c>
      <c r="I8" s="24">
        <v>7.5</v>
      </c>
      <c r="J8" s="26">
        <f t="shared" si="1"/>
        <v>15.625</v>
      </c>
      <c r="K8" s="33">
        <v>50.01</v>
      </c>
      <c r="L8" s="34">
        <f t="shared" si="2"/>
        <v>14.357128574285143</v>
      </c>
      <c r="M8" s="24">
        <v>99</v>
      </c>
      <c r="N8" s="26">
        <f t="shared" si="3"/>
        <v>17.07070707070707</v>
      </c>
      <c r="O8" s="24">
        <v>50.25</v>
      </c>
      <c r="P8" s="26">
        <f t="shared" si="4"/>
        <v>15.944278606965176</v>
      </c>
      <c r="Q8" s="26">
        <f t="shared" si="5"/>
        <v>73.58534954607504</v>
      </c>
      <c r="R8" s="27"/>
    </row>
    <row r="9" spans="1:18" ht="15.75" customHeight="1">
      <c r="A9" s="2">
        <v>5</v>
      </c>
      <c r="B9" s="35">
        <v>45</v>
      </c>
      <c r="C9" s="35">
        <v>7</v>
      </c>
      <c r="D9" s="36" t="s">
        <v>129</v>
      </c>
      <c r="E9" s="49">
        <v>38790</v>
      </c>
      <c r="F9" s="36" t="s">
        <v>16</v>
      </c>
      <c r="G9" s="24">
        <v>22</v>
      </c>
      <c r="H9" s="26">
        <f t="shared" si="0"/>
        <v>10.352941176470589</v>
      </c>
      <c r="I9" s="24">
        <v>4.5</v>
      </c>
      <c r="J9" s="26">
        <f t="shared" si="1"/>
        <v>9.375</v>
      </c>
      <c r="K9" s="33">
        <v>40.04</v>
      </c>
      <c r="L9" s="34">
        <f t="shared" si="2"/>
        <v>17.932067932067934</v>
      </c>
      <c r="M9" s="24">
        <v>96.7</v>
      </c>
      <c r="N9" s="26">
        <f t="shared" si="3"/>
        <v>17.47673216132368</v>
      </c>
      <c r="O9" s="24">
        <v>46.12</v>
      </c>
      <c r="P9" s="26">
        <f t="shared" si="4"/>
        <v>17.37207285342585</v>
      </c>
      <c r="Q9" s="26">
        <f t="shared" si="5"/>
        <v>72.50881412328806</v>
      </c>
      <c r="R9" s="27"/>
    </row>
    <row r="10" spans="1:18" ht="15.75" customHeight="1">
      <c r="A10" s="2">
        <v>6</v>
      </c>
      <c r="B10" s="35">
        <v>36</v>
      </c>
      <c r="C10" s="35">
        <v>7</v>
      </c>
      <c r="D10" s="27" t="s">
        <v>164</v>
      </c>
      <c r="E10" s="50">
        <v>38861</v>
      </c>
      <c r="F10" s="27" t="s">
        <v>168</v>
      </c>
      <c r="G10" s="24">
        <v>21.5</v>
      </c>
      <c r="H10" s="26">
        <f t="shared" si="0"/>
        <v>10.117647058823529</v>
      </c>
      <c r="I10" s="44">
        <v>8.3</v>
      </c>
      <c r="J10" s="26">
        <f t="shared" si="1"/>
        <v>17.291666666666668</v>
      </c>
      <c r="K10" s="33">
        <v>60.13</v>
      </c>
      <c r="L10" s="34">
        <f t="shared" si="2"/>
        <v>11.940794944287378</v>
      </c>
      <c r="M10" s="24">
        <v>99.9</v>
      </c>
      <c r="N10" s="26">
        <f t="shared" si="3"/>
        <v>16.916916916916914</v>
      </c>
      <c r="O10" s="24">
        <v>52.81</v>
      </c>
      <c r="P10" s="26">
        <f t="shared" si="4"/>
        <v>15.171369058890361</v>
      </c>
      <c r="Q10" s="26">
        <f t="shared" si="5"/>
        <v>71.43839464558485</v>
      </c>
      <c r="R10" s="27"/>
    </row>
    <row r="11" spans="1:18" ht="15.75" customHeight="1">
      <c r="A11" s="2">
        <v>7</v>
      </c>
      <c r="B11" s="35">
        <v>22</v>
      </c>
      <c r="C11" s="35">
        <v>8</v>
      </c>
      <c r="D11" s="36" t="s">
        <v>101</v>
      </c>
      <c r="E11" s="49">
        <v>38645</v>
      </c>
      <c r="F11" s="36" t="s">
        <v>102</v>
      </c>
      <c r="G11" s="24">
        <v>18.5</v>
      </c>
      <c r="H11" s="26">
        <f t="shared" si="0"/>
        <v>8.705882352941176</v>
      </c>
      <c r="I11" s="24">
        <v>5.9</v>
      </c>
      <c r="J11" s="26">
        <f t="shared" si="1"/>
        <v>12.291666666666668</v>
      </c>
      <c r="K11" s="33">
        <v>51.55</v>
      </c>
      <c r="L11" s="34">
        <f t="shared" si="2"/>
        <v>13.928225024248304</v>
      </c>
      <c r="M11" s="24">
        <v>93.2</v>
      </c>
      <c r="N11" s="26">
        <f t="shared" si="3"/>
        <v>18.13304721030043</v>
      </c>
      <c r="O11" s="24">
        <v>46.1</v>
      </c>
      <c r="P11" s="26">
        <f t="shared" si="4"/>
        <v>17.379609544468547</v>
      </c>
      <c r="Q11" s="26">
        <f t="shared" si="5"/>
        <v>70.43843079862512</v>
      </c>
      <c r="R11" s="27"/>
    </row>
    <row r="12" spans="1:18" ht="15.75" customHeight="1">
      <c r="A12" s="2">
        <v>8</v>
      </c>
      <c r="B12" s="35">
        <v>5</v>
      </c>
      <c r="C12" s="35">
        <v>7</v>
      </c>
      <c r="D12" s="36" t="s">
        <v>72</v>
      </c>
      <c r="E12" s="49">
        <v>38916</v>
      </c>
      <c r="F12" s="36" t="s">
        <v>8</v>
      </c>
      <c r="G12" s="24">
        <v>21</v>
      </c>
      <c r="H12" s="26">
        <f t="shared" si="0"/>
        <v>9.882352941176471</v>
      </c>
      <c r="I12" s="24">
        <v>7.9</v>
      </c>
      <c r="J12" s="26">
        <f t="shared" si="1"/>
        <v>16.458333333333336</v>
      </c>
      <c r="K12" s="33">
        <v>51.99</v>
      </c>
      <c r="L12" s="34">
        <f t="shared" si="2"/>
        <v>13.81034814387382</v>
      </c>
      <c r="M12" s="24">
        <v>104.8</v>
      </c>
      <c r="N12" s="26">
        <f t="shared" si="3"/>
        <v>16.125954198473284</v>
      </c>
      <c r="O12" s="24">
        <v>61</v>
      </c>
      <c r="P12" s="26">
        <f t="shared" si="4"/>
        <v>13.134426229508197</v>
      </c>
      <c r="Q12" s="26">
        <f t="shared" si="5"/>
        <v>69.4114148463651</v>
      </c>
      <c r="R12" s="27"/>
    </row>
    <row r="13" spans="1:18" ht="15.75" customHeight="1">
      <c r="A13" s="2">
        <v>9</v>
      </c>
      <c r="B13" s="35">
        <v>21</v>
      </c>
      <c r="C13" s="35">
        <v>8</v>
      </c>
      <c r="D13" s="36" t="s">
        <v>100</v>
      </c>
      <c r="E13" s="49">
        <v>38622</v>
      </c>
      <c r="F13" s="36" t="s">
        <v>40</v>
      </c>
      <c r="G13" s="24">
        <v>18</v>
      </c>
      <c r="H13" s="26">
        <f t="shared" si="0"/>
        <v>8.470588235294118</v>
      </c>
      <c r="I13" s="24">
        <v>5.8</v>
      </c>
      <c r="J13" s="26">
        <f t="shared" si="1"/>
        <v>12.083333333333334</v>
      </c>
      <c r="K13" s="33">
        <v>56.23</v>
      </c>
      <c r="L13" s="34">
        <f t="shared" si="2"/>
        <v>12.768984527832119</v>
      </c>
      <c r="M13" s="24">
        <v>99.6</v>
      </c>
      <c r="N13" s="26">
        <f t="shared" si="3"/>
        <v>16.967871485943775</v>
      </c>
      <c r="O13" s="24">
        <v>50.59</v>
      </c>
      <c r="P13" s="26">
        <f t="shared" si="4"/>
        <v>15.83712196086183</v>
      </c>
      <c r="Q13" s="26">
        <f t="shared" si="5"/>
        <v>66.12789954326517</v>
      </c>
      <c r="R13" s="27"/>
    </row>
    <row r="14" spans="1:18" ht="15.75" customHeight="1">
      <c r="A14" s="2">
        <v>10</v>
      </c>
      <c r="B14" s="35">
        <v>24</v>
      </c>
      <c r="C14" s="35">
        <v>7</v>
      </c>
      <c r="D14" s="36" t="s">
        <v>111</v>
      </c>
      <c r="E14" s="49">
        <v>38829</v>
      </c>
      <c r="F14" s="36" t="s">
        <v>52</v>
      </c>
      <c r="G14" s="24">
        <v>25.5</v>
      </c>
      <c r="H14" s="26">
        <f t="shared" si="0"/>
        <v>12</v>
      </c>
      <c r="I14" s="24">
        <v>3.2</v>
      </c>
      <c r="J14" s="26">
        <f t="shared" si="1"/>
        <v>6.666666666666667</v>
      </c>
      <c r="K14" s="33">
        <v>48.5</v>
      </c>
      <c r="L14" s="34">
        <f t="shared" si="2"/>
        <v>14.804123711340207</v>
      </c>
      <c r="M14" s="24">
        <v>93.6</v>
      </c>
      <c r="N14" s="26">
        <f t="shared" si="3"/>
        <v>18.055555555555557</v>
      </c>
      <c r="O14" s="24">
        <v>59.44</v>
      </c>
      <c r="P14" s="26">
        <f t="shared" si="4"/>
        <v>13.47913862718708</v>
      </c>
      <c r="Q14" s="26">
        <f t="shared" si="5"/>
        <v>65.00548456074951</v>
      </c>
      <c r="R14" s="27"/>
    </row>
    <row r="15" spans="1:18" ht="15.75" customHeight="1">
      <c r="A15" s="2">
        <v>11</v>
      </c>
      <c r="B15" s="35">
        <v>17</v>
      </c>
      <c r="C15" s="35">
        <v>7</v>
      </c>
      <c r="D15" s="36" t="s">
        <v>94</v>
      </c>
      <c r="E15" s="49">
        <v>38677</v>
      </c>
      <c r="F15" s="36" t="s">
        <v>50</v>
      </c>
      <c r="G15" s="24">
        <v>12.5</v>
      </c>
      <c r="H15" s="26">
        <f t="shared" si="0"/>
        <v>5.882352941176471</v>
      </c>
      <c r="I15" s="24">
        <v>7</v>
      </c>
      <c r="J15" s="26">
        <f t="shared" si="1"/>
        <v>14.583333333333334</v>
      </c>
      <c r="K15" s="33">
        <v>68.94</v>
      </c>
      <c r="L15" s="34">
        <f t="shared" si="2"/>
        <v>10.414853495793444</v>
      </c>
      <c r="M15" s="24">
        <v>90.7</v>
      </c>
      <c r="N15" s="26">
        <f t="shared" si="3"/>
        <v>18.632855567805954</v>
      </c>
      <c r="O15" s="24">
        <v>58.34</v>
      </c>
      <c r="P15" s="26">
        <f t="shared" si="4"/>
        <v>13.733287624271512</v>
      </c>
      <c r="Q15" s="26">
        <f t="shared" si="5"/>
        <v>63.24668296238072</v>
      </c>
      <c r="R15" s="27"/>
    </row>
    <row r="16" spans="1:18" ht="15.75" customHeight="1">
      <c r="A16" s="2">
        <v>12</v>
      </c>
      <c r="B16" s="35">
        <v>30</v>
      </c>
      <c r="C16" s="35">
        <v>8</v>
      </c>
      <c r="D16" s="36" t="s">
        <v>124</v>
      </c>
      <c r="E16" s="49">
        <v>38385</v>
      </c>
      <c r="F16" s="36" t="s">
        <v>13</v>
      </c>
      <c r="G16" s="24">
        <v>16.5</v>
      </c>
      <c r="H16" s="26">
        <f t="shared" si="0"/>
        <v>7.764705882352941</v>
      </c>
      <c r="I16" s="44">
        <v>4.8</v>
      </c>
      <c r="J16" s="26">
        <f t="shared" si="1"/>
        <v>10</v>
      </c>
      <c r="K16" s="33">
        <v>58.66</v>
      </c>
      <c r="L16" s="34">
        <f t="shared" si="2"/>
        <v>12.2400272758268</v>
      </c>
      <c r="M16" s="24">
        <v>92.9</v>
      </c>
      <c r="N16" s="26">
        <f t="shared" si="3"/>
        <v>18.191603875134554</v>
      </c>
      <c r="O16" s="24">
        <v>64.44</v>
      </c>
      <c r="P16" s="26">
        <f t="shared" si="4"/>
        <v>12.433271260086904</v>
      </c>
      <c r="Q16" s="26">
        <f t="shared" si="5"/>
        <v>60.6296082934012</v>
      </c>
      <c r="R16" s="27"/>
    </row>
    <row r="17" spans="1:18" ht="15.75" customHeight="1">
      <c r="A17" s="2">
        <v>13</v>
      </c>
      <c r="B17" s="35">
        <v>46</v>
      </c>
      <c r="C17" s="35">
        <v>7</v>
      </c>
      <c r="D17" s="36" t="s">
        <v>135</v>
      </c>
      <c r="E17" s="49">
        <v>38927</v>
      </c>
      <c r="F17" s="36" t="s">
        <v>134</v>
      </c>
      <c r="G17" s="24">
        <v>18</v>
      </c>
      <c r="H17" s="26">
        <f t="shared" si="0"/>
        <v>8.470588235294118</v>
      </c>
      <c r="I17" s="24">
        <v>3.1</v>
      </c>
      <c r="J17" s="26">
        <f t="shared" si="1"/>
        <v>6.458333333333334</v>
      </c>
      <c r="K17" s="33">
        <v>61.41</v>
      </c>
      <c r="L17" s="34">
        <f t="shared" si="2"/>
        <v>11.691906855560985</v>
      </c>
      <c r="M17" s="24">
        <v>110.4</v>
      </c>
      <c r="N17" s="26">
        <f t="shared" si="3"/>
        <v>15.307971014492752</v>
      </c>
      <c r="O17" s="24">
        <v>59.59</v>
      </c>
      <c r="P17" s="26">
        <f t="shared" si="4"/>
        <v>13.445208927672429</v>
      </c>
      <c r="Q17" s="26">
        <f t="shared" si="5"/>
        <v>55.37400836635362</v>
      </c>
      <c r="R17" s="27"/>
    </row>
    <row r="18" spans="1:18" ht="15.75" customHeight="1">
      <c r="A18" s="2">
        <v>14</v>
      </c>
      <c r="B18" s="35">
        <v>50</v>
      </c>
      <c r="C18" s="35">
        <v>7</v>
      </c>
      <c r="D18" s="36" t="s">
        <v>143</v>
      </c>
      <c r="E18" s="49">
        <v>38748</v>
      </c>
      <c r="F18" s="36" t="s">
        <v>144</v>
      </c>
      <c r="G18" s="24">
        <v>21</v>
      </c>
      <c r="H18" s="26">
        <f t="shared" si="0"/>
        <v>9.882352941176471</v>
      </c>
      <c r="I18" s="24">
        <v>4</v>
      </c>
      <c r="J18" s="26">
        <f t="shared" si="1"/>
        <v>8.333333333333334</v>
      </c>
      <c r="K18" s="33">
        <v>6831</v>
      </c>
      <c r="L18" s="34">
        <f t="shared" si="2"/>
        <v>0.10510906163080076</v>
      </c>
      <c r="M18" s="24">
        <v>104.3</v>
      </c>
      <c r="N18" s="26">
        <f t="shared" si="3"/>
        <v>16.2032598274209</v>
      </c>
      <c r="O18" s="24">
        <v>64.57</v>
      </c>
      <c r="P18" s="26">
        <f t="shared" si="4"/>
        <v>12.408239120334523</v>
      </c>
      <c r="Q18" s="26">
        <f t="shared" si="5"/>
        <v>46.93229428389603</v>
      </c>
      <c r="R18" s="27"/>
    </row>
    <row r="19" spans="1:18" ht="15.75" customHeight="1">
      <c r="A19" s="2">
        <v>15</v>
      </c>
      <c r="B19" s="35">
        <v>49</v>
      </c>
      <c r="C19" s="35">
        <v>8</v>
      </c>
      <c r="D19" s="36" t="s">
        <v>141</v>
      </c>
      <c r="E19" s="49">
        <v>38710</v>
      </c>
      <c r="F19" s="36" t="s">
        <v>20</v>
      </c>
      <c r="G19" s="24">
        <v>13</v>
      </c>
      <c r="H19" s="26">
        <f t="shared" si="0"/>
        <v>6.117647058823529</v>
      </c>
      <c r="I19" s="24">
        <v>6</v>
      </c>
      <c r="J19" s="26">
        <f t="shared" si="1"/>
        <v>12.5</v>
      </c>
      <c r="K19" s="33">
        <v>71.65</v>
      </c>
      <c r="L19" s="34">
        <f t="shared" si="2"/>
        <v>10.020935101186321</v>
      </c>
      <c r="M19" s="24">
        <v>972</v>
      </c>
      <c r="N19" s="26">
        <f t="shared" si="3"/>
        <v>1.7386831275720165</v>
      </c>
      <c r="O19" s="24">
        <v>53.56</v>
      </c>
      <c r="P19" s="26">
        <f t="shared" si="4"/>
        <v>14.958924570575057</v>
      </c>
      <c r="Q19" s="26">
        <f t="shared" si="5"/>
        <v>45.33618985815692</v>
      </c>
      <c r="R19" s="27"/>
    </row>
    <row r="20" spans="1:18" ht="15.75" customHeight="1">
      <c r="A20" s="2">
        <v>16</v>
      </c>
      <c r="B20" s="35">
        <v>43</v>
      </c>
      <c r="C20" s="35">
        <v>8</v>
      </c>
      <c r="D20" s="36" t="s">
        <v>127</v>
      </c>
      <c r="E20" s="49">
        <v>38485</v>
      </c>
      <c r="F20" s="36" t="s">
        <v>53</v>
      </c>
      <c r="G20" s="24">
        <v>18</v>
      </c>
      <c r="H20" s="26">
        <f t="shared" si="0"/>
        <v>8.470588235294118</v>
      </c>
      <c r="I20" s="24"/>
      <c r="J20" s="26">
        <f t="shared" si="1"/>
        <v>0</v>
      </c>
      <c r="K20" s="33"/>
      <c r="L20" s="34"/>
      <c r="M20" s="24">
        <v>95.8</v>
      </c>
      <c r="N20" s="26">
        <f t="shared" si="3"/>
        <v>17.640918580375782</v>
      </c>
      <c r="O20" s="24"/>
      <c r="P20" s="26"/>
      <c r="Q20" s="26">
        <f t="shared" si="5"/>
        <v>26.111506815669898</v>
      </c>
      <c r="R20" s="27"/>
    </row>
    <row r="21" ht="15.75" customHeight="1">
      <c r="C21" s="5"/>
    </row>
    <row r="22" ht="15.75" customHeight="1">
      <c r="C22" s="5"/>
    </row>
    <row r="23" ht="15.75" customHeight="1">
      <c r="C23" s="5"/>
    </row>
    <row r="24" ht="15.75" customHeight="1">
      <c r="C24" s="5"/>
    </row>
    <row r="25" ht="15.75" customHeight="1">
      <c r="C25" s="5"/>
    </row>
    <row r="26" ht="15.75" customHeight="1">
      <c r="C26" s="5"/>
    </row>
    <row r="27" ht="15.75" customHeight="1">
      <c r="C27" s="5"/>
    </row>
    <row r="28" ht="15.75" customHeight="1">
      <c r="C28" s="5"/>
    </row>
    <row r="29" ht="15.75" customHeight="1">
      <c r="C29" s="5"/>
    </row>
    <row r="30" ht="15.75" customHeight="1">
      <c r="C30" s="5"/>
    </row>
    <row r="31" ht="15.75" customHeight="1">
      <c r="C31" s="5"/>
    </row>
    <row r="32" ht="15.75" customHeight="1">
      <c r="C32" s="5"/>
    </row>
    <row r="33" ht="15.75" customHeight="1">
      <c r="C33" s="5"/>
    </row>
    <row r="34" ht="15.75" customHeight="1">
      <c r="C34" s="5"/>
    </row>
    <row r="35" ht="15.75" customHeight="1">
      <c r="C35" s="5"/>
    </row>
    <row r="36" ht="15.75" customHeight="1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</sheetData>
  <sheetProtection/>
  <mergeCells count="14">
    <mergeCell ref="M3:N3"/>
    <mergeCell ref="O3:P3"/>
    <mergeCell ref="Q3:Q4"/>
    <mergeCell ref="K3:L3"/>
    <mergeCell ref="A3:A4"/>
    <mergeCell ref="A1:R1"/>
    <mergeCell ref="B3:B4"/>
    <mergeCell ref="C3:C4"/>
    <mergeCell ref="D3:D4"/>
    <mergeCell ref="E3:E4"/>
    <mergeCell ref="F3:F4"/>
    <mergeCell ref="R3:R4"/>
    <mergeCell ref="G3:H3"/>
    <mergeCell ref="I3:J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6"/>
  <sheetViews>
    <sheetView zoomScale="60" zoomScaleNormal="60" zoomScalePageLayoutView="0" workbookViewId="0" topLeftCell="A1">
      <selection activeCell="F13" sqref="F13"/>
    </sheetView>
  </sheetViews>
  <sheetFormatPr defaultColWidth="9.00390625" defaultRowHeight="12.75"/>
  <cols>
    <col min="1" max="1" width="15.00390625" style="0" customWidth="1"/>
    <col min="2" max="2" width="7.375" style="0" customWidth="1"/>
    <col min="3" max="3" width="7.375" style="4" customWidth="1"/>
    <col min="4" max="4" width="38.75390625" style="0" bestFit="1" customWidth="1"/>
    <col min="5" max="5" width="11.75390625" style="0" customWidth="1"/>
    <col min="6" max="6" width="42.25390625" style="0" customWidth="1"/>
    <col min="7" max="7" width="9.875" style="0" customWidth="1"/>
    <col min="8" max="8" width="7.75390625" style="0" bestFit="1" customWidth="1"/>
    <col min="9" max="9" width="10.75390625" style="0" customWidth="1"/>
    <col min="10" max="10" width="7.625" style="0" customWidth="1"/>
    <col min="11" max="11" width="16.00390625" style="0" customWidth="1"/>
    <col min="12" max="12" width="11.2539062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11.625" style="0" customWidth="1"/>
    <col min="17" max="17" width="9.25390625" style="0" bestFit="1" customWidth="1"/>
    <col min="18" max="18" width="22.125" style="0" customWidth="1"/>
  </cols>
  <sheetData>
    <row r="1" spans="1:22" ht="12.75">
      <c r="A1" s="54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t="s">
        <v>169</v>
      </c>
      <c r="T1" t="s">
        <v>170</v>
      </c>
      <c r="U1" t="s">
        <v>171</v>
      </c>
      <c r="V1" t="s">
        <v>172</v>
      </c>
    </row>
    <row r="2" spans="4:22" ht="12.75">
      <c r="D2" s="3" t="s">
        <v>191</v>
      </c>
      <c r="S2">
        <f>MAX(I5:I27)</f>
        <v>9.8</v>
      </c>
      <c r="T2">
        <f>MIN(M5:M27)</f>
        <v>93.9</v>
      </c>
      <c r="U2">
        <f>MIN(O5:O27)</f>
        <v>47.1</v>
      </c>
      <c r="V2" s="16">
        <f>MIN(K5:K27)</f>
        <v>47.06</v>
      </c>
    </row>
    <row r="3" spans="1:18" ht="64.5" customHeight="1">
      <c r="A3" s="64" t="s">
        <v>183</v>
      </c>
      <c r="B3" s="65" t="s">
        <v>60</v>
      </c>
      <c r="C3" s="66" t="s">
        <v>61</v>
      </c>
      <c r="D3" s="65" t="s">
        <v>0</v>
      </c>
      <c r="E3" s="14" t="s">
        <v>152</v>
      </c>
      <c r="F3" s="65" t="s">
        <v>4</v>
      </c>
      <c r="G3" s="65" t="s">
        <v>186</v>
      </c>
      <c r="H3" s="65"/>
      <c r="I3" s="65" t="s">
        <v>156</v>
      </c>
      <c r="J3" s="65"/>
      <c r="K3" s="70" t="s">
        <v>187</v>
      </c>
      <c r="L3" s="71"/>
      <c r="M3" s="68" t="s">
        <v>195</v>
      </c>
      <c r="N3" s="69"/>
      <c r="O3" s="65" t="s">
        <v>190</v>
      </c>
      <c r="P3" s="65"/>
      <c r="Q3" s="67" t="s">
        <v>3</v>
      </c>
      <c r="R3" s="67" t="s">
        <v>5</v>
      </c>
    </row>
    <row r="4" spans="1:18" ht="29.25" customHeight="1">
      <c r="A4" s="64"/>
      <c r="B4" s="65"/>
      <c r="C4" s="66"/>
      <c r="D4" s="65"/>
      <c r="E4" s="15"/>
      <c r="F4" s="65"/>
      <c r="G4" s="1" t="s">
        <v>2</v>
      </c>
      <c r="H4" s="7" t="s">
        <v>6</v>
      </c>
      <c r="I4" s="1" t="s">
        <v>2</v>
      </c>
      <c r="J4" s="7" t="s">
        <v>6</v>
      </c>
      <c r="K4" s="7" t="s">
        <v>2</v>
      </c>
      <c r="L4" s="7" t="s">
        <v>173</v>
      </c>
      <c r="M4" s="1" t="s">
        <v>2</v>
      </c>
      <c r="N4" s="7" t="s">
        <v>6</v>
      </c>
      <c r="O4" s="1" t="s">
        <v>2</v>
      </c>
      <c r="P4" s="7" t="s">
        <v>6</v>
      </c>
      <c r="Q4" s="67"/>
      <c r="R4" s="65"/>
    </row>
    <row r="5" spans="1:18" ht="15">
      <c r="A5" s="2">
        <v>1</v>
      </c>
      <c r="B5" s="9">
        <v>4</v>
      </c>
      <c r="C5" s="9">
        <v>8</v>
      </c>
      <c r="D5" s="10" t="s">
        <v>178</v>
      </c>
      <c r="E5" s="11">
        <v>38426</v>
      </c>
      <c r="F5" s="10" t="s">
        <v>62</v>
      </c>
      <c r="G5" s="8">
        <v>32.5</v>
      </c>
      <c r="H5" s="12">
        <f aca="true" t="shared" si="0" ref="H5:H27">20*G5/42.5</f>
        <v>15.294117647058824</v>
      </c>
      <c r="I5" s="17">
        <v>9.8</v>
      </c>
      <c r="J5" s="12">
        <f aca="true" t="shared" si="1" ref="J5:J24">20*I5/$S$2</f>
        <v>20</v>
      </c>
      <c r="K5" s="12">
        <v>66.07</v>
      </c>
      <c r="L5" s="12">
        <f aca="true" t="shared" si="2" ref="L5:L22">20*$V$2/K5</f>
        <v>14.24549719993946</v>
      </c>
      <c r="M5" s="8">
        <v>106</v>
      </c>
      <c r="N5" s="12">
        <f aca="true" t="shared" si="3" ref="N5:N22">20*$T$2/M5</f>
        <v>17.71698113207547</v>
      </c>
      <c r="O5" s="8">
        <v>50.53</v>
      </c>
      <c r="P5" s="12">
        <f aca="true" t="shared" si="4" ref="P5:P15">20*$U$2/O5</f>
        <v>18.642390659014445</v>
      </c>
      <c r="Q5" s="13">
        <f aca="true" t="shared" si="5" ref="Q5:Q27">P5+N5+L5+J5+H5</f>
        <v>85.8989866380882</v>
      </c>
      <c r="R5" s="45" t="s">
        <v>184</v>
      </c>
    </row>
    <row r="6" spans="1:18" ht="15">
      <c r="A6" s="2">
        <v>2</v>
      </c>
      <c r="B6" s="9">
        <v>4</v>
      </c>
      <c r="C6" s="9">
        <v>8</v>
      </c>
      <c r="D6" s="10" t="s">
        <v>59</v>
      </c>
      <c r="E6" s="11">
        <v>38450</v>
      </c>
      <c r="F6" s="10" t="s">
        <v>62</v>
      </c>
      <c r="G6" s="8">
        <v>30</v>
      </c>
      <c r="H6" s="12">
        <f t="shared" si="0"/>
        <v>14.117647058823529</v>
      </c>
      <c r="I6" s="17">
        <v>9</v>
      </c>
      <c r="J6" s="12">
        <f t="shared" si="1"/>
        <v>18.36734693877551</v>
      </c>
      <c r="K6" s="12">
        <v>47.06</v>
      </c>
      <c r="L6" s="12">
        <f t="shared" si="2"/>
        <v>20</v>
      </c>
      <c r="M6" s="8">
        <v>114.2</v>
      </c>
      <c r="N6" s="12">
        <f t="shared" si="3"/>
        <v>16.444833625218912</v>
      </c>
      <c r="O6" s="8">
        <v>56.03</v>
      </c>
      <c r="P6" s="12">
        <f t="shared" si="4"/>
        <v>16.81242191683027</v>
      </c>
      <c r="Q6" s="13">
        <f t="shared" si="5"/>
        <v>85.74224953964821</v>
      </c>
      <c r="R6" s="45" t="s">
        <v>185</v>
      </c>
    </row>
    <row r="7" spans="1:18" ht="15.75" customHeight="1">
      <c r="A7" s="2">
        <v>3</v>
      </c>
      <c r="B7" s="9">
        <v>24</v>
      </c>
      <c r="C7" s="9">
        <v>8</v>
      </c>
      <c r="D7" s="10" t="s">
        <v>58</v>
      </c>
      <c r="E7" s="11">
        <v>38670</v>
      </c>
      <c r="F7" s="10" t="s">
        <v>10</v>
      </c>
      <c r="G7" s="8">
        <v>29.5</v>
      </c>
      <c r="H7" s="12">
        <f t="shared" si="0"/>
        <v>13.882352941176471</v>
      </c>
      <c r="I7" s="17">
        <v>9.8</v>
      </c>
      <c r="J7" s="12">
        <f t="shared" si="1"/>
        <v>20</v>
      </c>
      <c r="K7" s="12">
        <v>63.45</v>
      </c>
      <c r="L7" s="12">
        <f t="shared" si="2"/>
        <v>14.833727344365641</v>
      </c>
      <c r="M7" s="8">
        <v>104.3</v>
      </c>
      <c r="N7" s="12">
        <f t="shared" si="3"/>
        <v>18.00575263662512</v>
      </c>
      <c r="O7" s="8">
        <v>54.22</v>
      </c>
      <c r="P7" s="12">
        <f t="shared" si="4"/>
        <v>17.373662855035043</v>
      </c>
      <c r="Q7" s="13">
        <f t="shared" si="5"/>
        <v>84.09549577720227</v>
      </c>
      <c r="R7" s="45" t="s">
        <v>185</v>
      </c>
    </row>
    <row r="8" spans="1:18" ht="15.75" customHeight="1">
      <c r="A8" s="2">
        <v>4</v>
      </c>
      <c r="B8" s="9">
        <v>51</v>
      </c>
      <c r="C8" s="9">
        <v>8</v>
      </c>
      <c r="D8" s="10" t="s">
        <v>149</v>
      </c>
      <c r="E8" s="11">
        <v>38480</v>
      </c>
      <c r="F8" s="10" t="s">
        <v>23</v>
      </c>
      <c r="G8" s="8">
        <v>16</v>
      </c>
      <c r="H8" s="12">
        <f t="shared" si="0"/>
        <v>7.529411764705882</v>
      </c>
      <c r="I8" s="17">
        <v>8.3</v>
      </c>
      <c r="J8" s="12">
        <f t="shared" si="1"/>
        <v>16.93877551020408</v>
      </c>
      <c r="K8" s="12">
        <v>56.62</v>
      </c>
      <c r="L8" s="12">
        <f t="shared" si="2"/>
        <v>16.62310137760509</v>
      </c>
      <c r="M8" s="8">
        <v>93.9</v>
      </c>
      <c r="N8" s="12">
        <f t="shared" si="3"/>
        <v>20</v>
      </c>
      <c r="O8" s="8">
        <v>47.1</v>
      </c>
      <c r="P8" s="12">
        <f t="shared" si="4"/>
        <v>20</v>
      </c>
      <c r="Q8" s="13">
        <f t="shared" si="5"/>
        <v>81.09128865251506</v>
      </c>
      <c r="R8" s="13"/>
    </row>
    <row r="9" spans="1:18" ht="15.75" customHeight="1">
      <c r="A9" s="2">
        <v>5</v>
      </c>
      <c r="B9" s="9">
        <v>5</v>
      </c>
      <c r="C9" s="9">
        <v>7</v>
      </c>
      <c r="D9" s="10" t="s">
        <v>71</v>
      </c>
      <c r="E9" s="11">
        <v>38995</v>
      </c>
      <c r="F9" s="10" t="s">
        <v>8</v>
      </c>
      <c r="G9" s="8">
        <v>18.5</v>
      </c>
      <c r="H9" s="12">
        <f t="shared" si="0"/>
        <v>8.705882352941176</v>
      </c>
      <c r="I9" s="17">
        <v>9.5</v>
      </c>
      <c r="J9" s="12">
        <f t="shared" si="1"/>
        <v>19.387755102040813</v>
      </c>
      <c r="K9" s="12">
        <v>73.17</v>
      </c>
      <c r="L9" s="12">
        <f t="shared" si="2"/>
        <v>12.863195298619653</v>
      </c>
      <c r="M9" s="8">
        <v>110.4</v>
      </c>
      <c r="N9" s="12">
        <f t="shared" si="3"/>
        <v>17.01086956521739</v>
      </c>
      <c r="O9" s="8">
        <v>56.25</v>
      </c>
      <c r="P9" s="12">
        <f t="shared" si="4"/>
        <v>16.746666666666666</v>
      </c>
      <c r="Q9" s="13">
        <f t="shared" si="5"/>
        <v>74.7143689854857</v>
      </c>
      <c r="R9" s="13"/>
    </row>
    <row r="10" spans="1:18" ht="15.75" customHeight="1">
      <c r="A10" s="2">
        <v>6</v>
      </c>
      <c r="B10" s="9">
        <v>45</v>
      </c>
      <c r="C10" s="9">
        <v>8</v>
      </c>
      <c r="D10" s="10" t="s">
        <v>131</v>
      </c>
      <c r="E10" s="11">
        <v>38366</v>
      </c>
      <c r="F10" s="10" t="s">
        <v>16</v>
      </c>
      <c r="G10" s="8">
        <v>23</v>
      </c>
      <c r="H10" s="12">
        <f t="shared" si="0"/>
        <v>10.823529411764707</v>
      </c>
      <c r="I10" s="17">
        <v>7.3</v>
      </c>
      <c r="J10" s="12">
        <f t="shared" si="1"/>
        <v>14.897959183673468</v>
      </c>
      <c r="K10" s="12">
        <v>66.13</v>
      </c>
      <c r="L10" s="12">
        <f t="shared" si="2"/>
        <v>14.232572206260398</v>
      </c>
      <c r="M10" s="8">
        <v>115.2</v>
      </c>
      <c r="N10" s="12">
        <f t="shared" si="3"/>
        <v>16.302083333333332</v>
      </c>
      <c r="O10" s="8">
        <v>53.65</v>
      </c>
      <c r="P10" s="12">
        <f t="shared" si="4"/>
        <v>17.55824790307549</v>
      </c>
      <c r="Q10" s="13">
        <f t="shared" si="5"/>
        <v>73.8143920381074</v>
      </c>
      <c r="R10" s="13"/>
    </row>
    <row r="11" spans="1:18" ht="15.75" customHeight="1">
      <c r="A11" s="2">
        <v>7</v>
      </c>
      <c r="B11" s="9">
        <v>24</v>
      </c>
      <c r="C11" s="9">
        <v>8</v>
      </c>
      <c r="D11" s="10" t="s">
        <v>112</v>
      </c>
      <c r="E11" s="11">
        <v>38418</v>
      </c>
      <c r="F11" s="10" t="s">
        <v>10</v>
      </c>
      <c r="G11" s="8">
        <v>22.5</v>
      </c>
      <c r="H11" s="12">
        <f t="shared" si="0"/>
        <v>10.588235294117647</v>
      </c>
      <c r="I11" s="17">
        <v>8.4</v>
      </c>
      <c r="J11" s="12">
        <f t="shared" si="1"/>
        <v>17.142857142857142</v>
      </c>
      <c r="K11" s="12">
        <v>55.67</v>
      </c>
      <c r="L11" s="12">
        <f t="shared" si="2"/>
        <v>16.90677204957787</v>
      </c>
      <c r="M11" s="8">
        <v>132.4</v>
      </c>
      <c r="N11" s="12">
        <f t="shared" si="3"/>
        <v>14.18429003021148</v>
      </c>
      <c r="O11" s="8">
        <v>64</v>
      </c>
      <c r="P11" s="12">
        <f t="shared" si="4"/>
        <v>14.71875</v>
      </c>
      <c r="Q11" s="13">
        <f t="shared" si="5"/>
        <v>73.54090451676414</v>
      </c>
      <c r="R11" s="13"/>
    </row>
    <row r="12" spans="1:18" ht="15.75" customHeight="1">
      <c r="A12" s="2">
        <v>8</v>
      </c>
      <c r="B12" s="9">
        <v>45</v>
      </c>
      <c r="C12" s="9">
        <v>7</v>
      </c>
      <c r="D12" s="10" t="s">
        <v>130</v>
      </c>
      <c r="E12" s="11">
        <v>38786</v>
      </c>
      <c r="F12" s="10" t="s">
        <v>16</v>
      </c>
      <c r="G12" s="8">
        <v>15</v>
      </c>
      <c r="H12" s="12">
        <f t="shared" si="0"/>
        <v>7.0588235294117645</v>
      </c>
      <c r="I12" s="17">
        <v>8.9</v>
      </c>
      <c r="J12" s="12">
        <f t="shared" si="1"/>
        <v>18.163265306122447</v>
      </c>
      <c r="K12" s="12">
        <v>66.84</v>
      </c>
      <c r="L12" s="12">
        <f t="shared" si="2"/>
        <v>14.081388390185518</v>
      </c>
      <c r="M12" s="8">
        <v>110.1</v>
      </c>
      <c r="N12" s="12">
        <f t="shared" si="3"/>
        <v>17.057220708446867</v>
      </c>
      <c r="O12" s="8">
        <v>65.66</v>
      </c>
      <c r="P12" s="12">
        <f t="shared" si="4"/>
        <v>14.346634176058483</v>
      </c>
      <c r="Q12" s="13">
        <f t="shared" si="5"/>
        <v>70.70733211022508</v>
      </c>
      <c r="R12" s="13"/>
    </row>
    <row r="13" spans="1:18" ht="15.75" customHeight="1">
      <c r="A13" s="2">
        <v>9</v>
      </c>
      <c r="B13" s="9">
        <v>25</v>
      </c>
      <c r="C13" s="9">
        <v>8</v>
      </c>
      <c r="D13" s="10" t="s">
        <v>113</v>
      </c>
      <c r="E13" s="11">
        <v>38622</v>
      </c>
      <c r="F13" s="10" t="s">
        <v>114</v>
      </c>
      <c r="G13" s="8">
        <v>18</v>
      </c>
      <c r="H13" s="12">
        <f t="shared" si="0"/>
        <v>8.470588235294118</v>
      </c>
      <c r="I13" s="17">
        <v>8.5</v>
      </c>
      <c r="J13" s="12">
        <f t="shared" si="1"/>
        <v>17.346938775510203</v>
      </c>
      <c r="K13" s="12">
        <v>76.37</v>
      </c>
      <c r="L13" s="12">
        <f t="shared" si="2"/>
        <v>12.324211077648291</v>
      </c>
      <c r="M13" s="8">
        <v>122</v>
      </c>
      <c r="N13" s="12">
        <f t="shared" si="3"/>
        <v>15.39344262295082</v>
      </c>
      <c r="O13" s="8">
        <v>56.65</v>
      </c>
      <c r="P13" s="12">
        <f t="shared" si="4"/>
        <v>16.628420123565753</v>
      </c>
      <c r="Q13" s="13">
        <f t="shared" si="5"/>
        <v>70.16360083496919</v>
      </c>
      <c r="R13" s="13"/>
    </row>
    <row r="14" spans="1:18" ht="15.75" customHeight="1">
      <c r="A14" s="2">
        <v>10</v>
      </c>
      <c r="B14" s="9">
        <v>29</v>
      </c>
      <c r="C14" s="9">
        <v>8</v>
      </c>
      <c r="D14" s="10" t="s">
        <v>122</v>
      </c>
      <c r="E14" s="11">
        <v>38406</v>
      </c>
      <c r="F14" s="10" t="s">
        <v>11</v>
      </c>
      <c r="G14" s="8">
        <v>21.5</v>
      </c>
      <c r="H14" s="12">
        <f t="shared" si="0"/>
        <v>10.117647058823529</v>
      </c>
      <c r="I14" s="17">
        <v>6.5</v>
      </c>
      <c r="J14" s="12">
        <f t="shared" si="1"/>
        <v>13.265306122448978</v>
      </c>
      <c r="K14" s="12">
        <v>72.48</v>
      </c>
      <c r="L14" s="12">
        <f t="shared" si="2"/>
        <v>12.985651214128035</v>
      </c>
      <c r="M14" s="8">
        <v>119.6</v>
      </c>
      <c r="N14" s="12">
        <f t="shared" si="3"/>
        <v>15.702341137123746</v>
      </c>
      <c r="O14" s="8">
        <v>53.93</v>
      </c>
      <c r="P14" s="12">
        <f t="shared" si="4"/>
        <v>17.46708696458372</v>
      </c>
      <c r="Q14" s="13">
        <f t="shared" si="5"/>
        <v>69.538032497108</v>
      </c>
      <c r="R14" s="13"/>
    </row>
    <row r="15" spans="1:18" ht="15.75" customHeight="1">
      <c r="A15" s="2">
        <v>11</v>
      </c>
      <c r="B15" s="9">
        <v>7</v>
      </c>
      <c r="C15" s="9">
        <v>8</v>
      </c>
      <c r="D15" s="10" t="s">
        <v>153</v>
      </c>
      <c r="E15" s="11">
        <v>38529</v>
      </c>
      <c r="F15" s="10" t="s">
        <v>36</v>
      </c>
      <c r="G15" s="8">
        <v>21</v>
      </c>
      <c r="H15" s="12">
        <f t="shared" si="0"/>
        <v>9.882352941176471</v>
      </c>
      <c r="I15" s="17">
        <v>6.3</v>
      </c>
      <c r="J15" s="12">
        <f t="shared" si="1"/>
        <v>12.857142857142856</v>
      </c>
      <c r="K15" s="12">
        <v>70.63</v>
      </c>
      <c r="L15" s="12">
        <f t="shared" si="2"/>
        <v>13.325782245504744</v>
      </c>
      <c r="M15" s="8">
        <v>99.8</v>
      </c>
      <c r="N15" s="12">
        <f t="shared" si="3"/>
        <v>18.817635270541082</v>
      </c>
      <c r="O15" s="8">
        <v>67.87</v>
      </c>
      <c r="P15" s="12">
        <f t="shared" si="4"/>
        <v>13.879475467806099</v>
      </c>
      <c r="Q15" s="13">
        <f t="shared" si="5"/>
        <v>68.76238878217124</v>
      </c>
      <c r="R15" s="13"/>
    </row>
    <row r="16" spans="1:18" ht="15.75" customHeight="1">
      <c r="A16" s="2">
        <v>12</v>
      </c>
      <c r="B16" s="9">
        <v>12</v>
      </c>
      <c r="C16" s="9">
        <v>7</v>
      </c>
      <c r="D16" s="10" t="s">
        <v>87</v>
      </c>
      <c r="E16" s="11">
        <v>39117</v>
      </c>
      <c r="F16" s="10" t="s">
        <v>9</v>
      </c>
      <c r="G16" s="8">
        <v>24.5</v>
      </c>
      <c r="H16" s="12">
        <f t="shared" si="0"/>
        <v>11.529411764705882</v>
      </c>
      <c r="I16" s="17">
        <v>7.9</v>
      </c>
      <c r="J16" s="12">
        <f t="shared" si="1"/>
        <v>16.122448979591837</v>
      </c>
      <c r="K16" s="12">
        <v>80.35</v>
      </c>
      <c r="L16" s="12">
        <f t="shared" si="2"/>
        <v>11.71375233354076</v>
      </c>
      <c r="M16" s="8">
        <v>107</v>
      </c>
      <c r="N16" s="12">
        <f t="shared" si="3"/>
        <v>17.55140186915888</v>
      </c>
      <c r="O16" s="8" t="s">
        <v>175</v>
      </c>
      <c r="P16" s="12"/>
      <c r="Q16" s="13">
        <f t="shared" si="5"/>
        <v>56.91701494699736</v>
      </c>
      <c r="R16" s="13"/>
    </row>
    <row r="17" spans="1:18" ht="15.75" customHeight="1">
      <c r="A17" s="2">
        <v>13</v>
      </c>
      <c r="B17" s="9">
        <v>48</v>
      </c>
      <c r="C17" s="9">
        <v>7</v>
      </c>
      <c r="D17" s="10" t="s">
        <v>140</v>
      </c>
      <c r="E17" s="11">
        <v>38463</v>
      </c>
      <c r="F17" s="10" t="s">
        <v>19</v>
      </c>
      <c r="G17" s="8">
        <v>19</v>
      </c>
      <c r="H17" s="12">
        <f t="shared" si="0"/>
        <v>8.941176470588236</v>
      </c>
      <c r="I17" s="17"/>
      <c r="J17" s="12">
        <f t="shared" si="1"/>
        <v>0</v>
      </c>
      <c r="K17" s="12">
        <v>68.36</v>
      </c>
      <c r="L17" s="12">
        <f t="shared" si="2"/>
        <v>13.76828554710357</v>
      </c>
      <c r="M17" s="8">
        <v>121.6</v>
      </c>
      <c r="N17" s="12">
        <f t="shared" si="3"/>
        <v>15.444078947368421</v>
      </c>
      <c r="O17" s="8">
        <v>52.12</v>
      </c>
      <c r="P17" s="12">
        <f>20*$U$2/O17</f>
        <v>18.073676132003072</v>
      </c>
      <c r="Q17" s="13">
        <f t="shared" si="5"/>
        <v>56.2272170970633</v>
      </c>
      <c r="R17" s="13"/>
    </row>
    <row r="18" spans="1:18" ht="15.75" customHeight="1">
      <c r="A18" s="2">
        <v>14</v>
      </c>
      <c r="B18" s="9">
        <v>50</v>
      </c>
      <c r="C18" s="9">
        <v>8</v>
      </c>
      <c r="D18" s="10" t="s">
        <v>39</v>
      </c>
      <c r="E18" s="11">
        <v>38629</v>
      </c>
      <c r="F18" s="10" t="s">
        <v>145</v>
      </c>
      <c r="G18" s="8">
        <v>15.5</v>
      </c>
      <c r="H18" s="12">
        <f t="shared" si="0"/>
        <v>7.294117647058823</v>
      </c>
      <c r="I18" s="17"/>
      <c r="J18" s="12">
        <f t="shared" si="1"/>
        <v>0</v>
      </c>
      <c r="K18" s="12">
        <v>64.7</v>
      </c>
      <c r="L18" s="12">
        <f t="shared" si="2"/>
        <v>14.547140649149922</v>
      </c>
      <c r="M18" s="8">
        <v>116.4</v>
      </c>
      <c r="N18" s="12">
        <f t="shared" si="3"/>
        <v>16.1340206185567</v>
      </c>
      <c r="O18" s="8">
        <v>53.53</v>
      </c>
      <c r="P18" s="12">
        <f>20*$U$2/O18</f>
        <v>17.597608817485522</v>
      </c>
      <c r="Q18" s="13">
        <f t="shared" si="5"/>
        <v>55.572887732250976</v>
      </c>
      <c r="R18" s="13"/>
    </row>
    <row r="19" spans="1:18" ht="15.75" customHeight="1">
      <c r="A19" s="2">
        <v>15</v>
      </c>
      <c r="B19" s="9">
        <v>36</v>
      </c>
      <c r="C19" s="9">
        <v>7</v>
      </c>
      <c r="D19" s="10" t="s">
        <v>174</v>
      </c>
      <c r="E19" s="11">
        <v>38877</v>
      </c>
      <c r="F19" s="10" t="s">
        <v>168</v>
      </c>
      <c r="G19" s="8">
        <v>19</v>
      </c>
      <c r="H19" s="12">
        <f t="shared" si="0"/>
        <v>8.941176470588236</v>
      </c>
      <c r="I19" s="17">
        <v>7.8</v>
      </c>
      <c r="J19" s="12">
        <f t="shared" si="1"/>
        <v>15.918367346938775</v>
      </c>
      <c r="K19" s="12">
        <v>67.87</v>
      </c>
      <c r="L19" s="12">
        <f t="shared" si="2"/>
        <v>13.867688227493737</v>
      </c>
      <c r="M19" s="8">
        <v>113.7</v>
      </c>
      <c r="N19" s="12">
        <f t="shared" si="3"/>
        <v>16.517150395778362</v>
      </c>
      <c r="O19" s="8">
        <v>5115</v>
      </c>
      <c r="P19" s="12">
        <f>20*$U$2/O19</f>
        <v>0.1841642228739003</v>
      </c>
      <c r="Q19" s="13">
        <f t="shared" si="5"/>
        <v>55.428546663673</v>
      </c>
      <c r="R19" s="13"/>
    </row>
    <row r="20" spans="1:18" ht="15.75" customHeight="1">
      <c r="A20" s="2">
        <v>16</v>
      </c>
      <c r="B20" s="9">
        <v>22</v>
      </c>
      <c r="C20" s="9">
        <v>8</v>
      </c>
      <c r="D20" s="10" t="s">
        <v>103</v>
      </c>
      <c r="E20" s="11">
        <v>38322</v>
      </c>
      <c r="F20" s="10" t="s">
        <v>102</v>
      </c>
      <c r="G20" s="8">
        <v>17</v>
      </c>
      <c r="H20" s="12">
        <f t="shared" si="0"/>
        <v>8</v>
      </c>
      <c r="I20" s="17">
        <v>5</v>
      </c>
      <c r="J20" s="12">
        <f t="shared" si="1"/>
        <v>10.204081632653061</v>
      </c>
      <c r="K20" s="12">
        <v>81.44</v>
      </c>
      <c r="L20" s="12">
        <f t="shared" si="2"/>
        <v>11.556974459724952</v>
      </c>
      <c r="M20" s="8">
        <v>150.7</v>
      </c>
      <c r="N20" s="12">
        <f t="shared" si="3"/>
        <v>12.461844724618448</v>
      </c>
      <c r="O20" s="8">
        <v>74.12</v>
      </c>
      <c r="P20" s="12">
        <f>20*$U$2/O20</f>
        <v>12.70912034538586</v>
      </c>
      <c r="Q20" s="13">
        <f t="shared" si="5"/>
        <v>54.93202116238231</v>
      </c>
      <c r="R20" s="13"/>
    </row>
    <row r="21" spans="1:18" ht="15.75" customHeight="1">
      <c r="A21" s="2">
        <v>17</v>
      </c>
      <c r="B21" s="9">
        <v>46</v>
      </c>
      <c r="C21" s="9">
        <v>8</v>
      </c>
      <c r="D21" s="10" t="s">
        <v>136</v>
      </c>
      <c r="E21" s="11">
        <v>38431</v>
      </c>
      <c r="F21" s="10" t="s">
        <v>27</v>
      </c>
      <c r="G21" s="8">
        <v>22</v>
      </c>
      <c r="H21" s="12">
        <f t="shared" si="0"/>
        <v>10.352941176470589</v>
      </c>
      <c r="I21" s="17">
        <v>7.3</v>
      </c>
      <c r="J21" s="12">
        <f t="shared" si="1"/>
        <v>14.897959183673468</v>
      </c>
      <c r="K21" s="12">
        <v>72.63</v>
      </c>
      <c r="L21" s="12">
        <f t="shared" si="2"/>
        <v>12.958832438386343</v>
      </c>
      <c r="M21" s="8">
        <v>125.1</v>
      </c>
      <c r="N21" s="12">
        <f t="shared" si="3"/>
        <v>15.011990407673862</v>
      </c>
      <c r="O21" s="8" t="s">
        <v>176</v>
      </c>
      <c r="P21" s="12"/>
      <c r="Q21" s="13">
        <f t="shared" si="5"/>
        <v>53.22172320620426</v>
      </c>
      <c r="R21" s="13"/>
    </row>
    <row r="22" spans="1:18" ht="15.75" customHeight="1">
      <c r="A22" s="2">
        <v>18</v>
      </c>
      <c r="B22" s="9">
        <v>46</v>
      </c>
      <c r="C22" s="9">
        <v>8</v>
      </c>
      <c r="D22" s="10" t="s">
        <v>38</v>
      </c>
      <c r="E22" s="11">
        <v>38636</v>
      </c>
      <c r="F22" s="10" t="s">
        <v>27</v>
      </c>
      <c r="G22" s="8">
        <v>17.5</v>
      </c>
      <c r="H22" s="12">
        <f t="shared" si="0"/>
        <v>8.235294117647058</v>
      </c>
      <c r="I22" s="17"/>
      <c r="J22" s="12">
        <f t="shared" si="1"/>
        <v>0</v>
      </c>
      <c r="K22" s="12">
        <v>61.23</v>
      </c>
      <c r="L22" s="12">
        <f t="shared" si="2"/>
        <v>15.37154989384289</v>
      </c>
      <c r="M22" s="8">
        <v>125.4</v>
      </c>
      <c r="N22" s="12">
        <f t="shared" si="3"/>
        <v>14.976076555023923</v>
      </c>
      <c r="O22" s="8">
        <v>78.28</v>
      </c>
      <c r="P22" s="12">
        <f>20*$U$2/O22</f>
        <v>12.033725089422585</v>
      </c>
      <c r="Q22" s="13">
        <f t="shared" si="5"/>
        <v>50.61664565593645</v>
      </c>
      <c r="R22" s="13"/>
    </row>
    <row r="23" spans="1:18" ht="15.75" customHeight="1">
      <c r="A23" s="2">
        <v>19</v>
      </c>
      <c r="B23" s="9">
        <v>28</v>
      </c>
      <c r="C23" s="9">
        <v>7</v>
      </c>
      <c r="D23" s="10" t="s">
        <v>120</v>
      </c>
      <c r="E23" s="11">
        <v>38777</v>
      </c>
      <c r="F23" s="10" t="s">
        <v>121</v>
      </c>
      <c r="G23" s="8">
        <v>16.5</v>
      </c>
      <c r="H23" s="12">
        <f t="shared" si="0"/>
        <v>7.764705882352941</v>
      </c>
      <c r="I23" s="17">
        <v>7.8</v>
      </c>
      <c r="J23" s="12">
        <f t="shared" si="1"/>
        <v>15.918367346938775</v>
      </c>
      <c r="K23" s="12"/>
      <c r="L23" s="12"/>
      <c r="M23" s="8"/>
      <c r="N23" s="12"/>
      <c r="O23" s="8">
        <v>66.5</v>
      </c>
      <c r="P23" s="12">
        <f>20*$U$2/O23</f>
        <v>14.165413533834586</v>
      </c>
      <c r="Q23" s="13">
        <f t="shared" si="5"/>
        <v>37.8484867631263</v>
      </c>
      <c r="R23" s="13"/>
    </row>
    <row r="24" spans="1:18" ht="15.75" customHeight="1">
      <c r="A24" s="2">
        <v>20</v>
      </c>
      <c r="B24" s="9">
        <v>5</v>
      </c>
      <c r="C24" s="9">
        <v>7</v>
      </c>
      <c r="D24" s="10" t="s">
        <v>63</v>
      </c>
      <c r="E24" s="11">
        <v>38861</v>
      </c>
      <c r="F24" s="10" t="s">
        <v>8</v>
      </c>
      <c r="G24" s="8">
        <v>17</v>
      </c>
      <c r="H24" s="12">
        <f t="shared" si="0"/>
        <v>8</v>
      </c>
      <c r="I24" s="17"/>
      <c r="J24" s="12">
        <f t="shared" si="1"/>
        <v>0</v>
      </c>
      <c r="K24" s="12">
        <v>69.84</v>
      </c>
      <c r="L24" s="12">
        <f>20*$V$2/K24</f>
        <v>13.47651775486827</v>
      </c>
      <c r="M24" s="8">
        <v>116.2</v>
      </c>
      <c r="N24" s="12">
        <f>20*$T$2/M24</f>
        <v>16.161790017211704</v>
      </c>
      <c r="O24" s="8"/>
      <c r="P24" s="12"/>
      <c r="Q24" s="13">
        <f t="shared" si="5"/>
        <v>37.638307772079976</v>
      </c>
      <c r="R24" s="13"/>
    </row>
    <row r="25" spans="1:18" ht="15.75" customHeight="1">
      <c r="A25" s="2">
        <v>21</v>
      </c>
      <c r="B25" s="9">
        <v>33</v>
      </c>
      <c r="C25" s="9">
        <v>8</v>
      </c>
      <c r="D25" s="10" t="s">
        <v>181</v>
      </c>
      <c r="E25" s="11">
        <v>38669</v>
      </c>
      <c r="F25" s="10" t="s">
        <v>32</v>
      </c>
      <c r="G25" s="8">
        <v>16</v>
      </c>
      <c r="H25" s="12">
        <f t="shared" si="0"/>
        <v>7.529411764705882</v>
      </c>
      <c r="I25" s="17"/>
      <c r="J25" s="12"/>
      <c r="K25" s="12"/>
      <c r="L25" s="12"/>
      <c r="M25" s="8">
        <v>118.6</v>
      </c>
      <c r="N25" s="12">
        <f>20*$T$2/M25</f>
        <v>15.834738617200676</v>
      </c>
      <c r="O25" s="8"/>
      <c r="P25" s="12"/>
      <c r="Q25" s="13">
        <f t="shared" si="5"/>
        <v>23.36415038190656</v>
      </c>
      <c r="R25" s="13"/>
    </row>
    <row r="26" spans="1:18" ht="15.75" customHeight="1">
      <c r="A26" s="2">
        <v>22</v>
      </c>
      <c r="B26" s="9">
        <v>43</v>
      </c>
      <c r="C26" s="9">
        <v>7</v>
      </c>
      <c r="D26" s="10" t="s">
        <v>126</v>
      </c>
      <c r="E26" s="11">
        <v>39006</v>
      </c>
      <c r="F26" s="10" t="s">
        <v>53</v>
      </c>
      <c r="G26" s="8">
        <v>15.5</v>
      </c>
      <c r="H26" s="12">
        <f t="shared" si="0"/>
        <v>7.294117647058823</v>
      </c>
      <c r="I26" s="17"/>
      <c r="J26" s="12">
        <f>20*I26/$S$2</f>
        <v>0</v>
      </c>
      <c r="K26" s="12"/>
      <c r="L26" s="12"/>
      <c r="M26" s="8">
        <v>122</v>
      </c>
      <c r="N26" s="12">
        <f>20*$T$2/M26</f>
        <v>15.39344262295082</v>
      </c>
      <c r="O26" s="8"/>
      <c r="P26" s="12"/>
      <c r="Q26" s="13">
        <f t="shared" si="5"/>
        <v>22.687560270009644</v>
      </c>
      <c r="R26" s="13"/>
    </row>
    <row r="27" spans="1:18" ht="15.75" customHeight="1">
      <c r="A27" s="2">
        <v>23</v>
      </c>
      <c r="B27" s="9">
        <v>19</v>
      </c>
      <c r="C27" s="9">
        <v>8</v>
      </c>
      <c r="D27" s="10" t="s">
        <v>98</v>
      </c>
      <c r="E27" s="11">
        <v>38330</v>
      </c>
      <c r="F27" s="10" t="s">
        <v>99</v>
      </c>
      <c r="G27" s="8">
        <v>26.5</v>
      </c>
      <c r="H27" s="12">
        <f t="shared" si="0"/>
        <v>12.470588235294118</v>
      </c>
      <c r="I27" s="17"/>
      <c r="J27" s="12"/>
      <c r="K27" s="12"/>
      <c r="L27" s="12"/>
      <c r="M27" s="8"/>
      <c r="N27" s="12"/>
      <c r="O27" s="8"/>
      <c r="P27" s="12"/>
      <c r="Q27" s="13">
        <f t="shared" si="5"/>
        <v>12.470588235294118</v>
      </c>
      <c r="R27" s="13"/>
    </row>
    <row r="28" ht="15.75" customHeight="1">
      <c r="C28" s="5"/>
    </row>
    <row r="29" ht="15.75" customHeight="1">
      <c r="C29" s="5"/>
    </row>
    <row r="30" ht="15.75" customHeight="1">
      <c r="C30" s="5"/>
    </row>
    <row r="31" ht="15.75" customHeight="1">
      <c r="C31" s="5"/>
    </row>
    <row r="32" ht="15.75" customHeight="1">
      <c r="C32" s="5"/>
    </row>
    <row r="33" ht="15.75" customHeight="1">
      <c r="C33" s="5"/>
    </row>
    <row r="34" ht="15.75" customHeight="1">
      <c r="C34" s="5"/>
    </row>
    <row r="35" ht="15.75" customHeight="1">
      <c r="C35" s="5"/>
    </row>
    <row r="36" ht="15.75" customHeight="1">
      <c r="C36" s="5"/>
    </row>
    <row r="37" ht="15.75" customHeight="1">
      <c r="C37" s="5"/>
    </row>
    <row r="38" ht="15.75" customHeight="1">
      <c r="C38" s="5"/>
    </row>
    <row r="39" ht="15.75" customHeight="1">
      <c r="C39" s="5"/>
    </row>
    <row r="40" ht="15.75" customHeight="1">
      <c r="C40" s="5"/>
    </row>
    <row r="41" ht="15.75" customHeight="1">
      <c r="C41" s="5"/>
    </row>
    <row r="42" ht="15.75" customHeight="1">
      <c r="C42" s="5"/>
    </row>
    <row r="43" ht="15.75" customHeight="1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  <row r="49" ht="12.75">
      <c r="C49" s="5"/>
    </row>
    <row r="50" ht="12.75">
      <c r="C50" s="5"/>
    </row>
    <row r="51" ht="12.75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</sheetData>
  <sheetProtection/>
  <mergeCells count="13">
    <mergeCell ref="O3:P3"/>
    <mergeCell ref="Q3:Q4"/>
    <mergeCell ref="K3:L3"/>
    <mergeCell ref="A3:A4"/>
    <mergeCell ref="A1:R1"/>
    <mergeCell ref="B3:B4"/>
    <mergeCell ref="C3:C4"/>
    <mergeCell ref="D3:D4"/>
    <mergeCell ref="F3:F4"/>
    <mergeCell ref="R3:R4"/>
    <mergeCell ref="G3:H3"/>
    <mergeCell ref="I3:J3"/>
    <mergeCell ref="M3:N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34"/>
  <sheetViews>
    <sheetView zoomScale="90" zoomScaleNormal="90" zoomScalePageLayoutView="0" workbookViewId="0" topLeftCell="A1">
      <selection activeCell="A1" sqref="A1:R1"/>
    </sheetView>
  </sheetViews>
  <sheetFormatPr defaultColWidth="9.00390625" defaultRowHeight="12.75"/>
  <cols>
    <col min="1" max="1" width="12.75390625" style="0" customWidth="1"/>
    <col min="2" max="2" width="7.375" style="0" customWidth="1"/>
    <col min="3" max="3" width="7.375" style="4" customWidth="1"/>
    <col min="4" max="4" width="38.75390625" style="0" bestFit="1" customWidth="1"/>
    <col min="5" max="5" width="11.75390625" style="0" customWidth="1"/>
    <col min="6" max="6" width="36.75390625" style="0" customWidth="1"/>
    <col min="7" max="7" width="9.875" style="0" customWidth="1"/>
    <col min="8" max="8" width="7.75390625" style="0" bestFit="1" customWidth="1"/>
    <col min="9" max="9" width="10.75390625" style="0" customWidth="1"/>
    <col min="10" max="10" width="7.625" style="0" customWidth="1"/>
    <col min="11" max="11" width="10.375" style="0" customWidth="1"/>
    <col min="12" max="12" width="10.2539062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8.75390625" style="0" bestFit="1" customWidth="1"/>
    <col min="17" max="17" width="9.25390625" style="0" bestFit="1" customWidth="1"/>
    <col min="18" max="18" width="14.875" style="0" customWidth="1"/>
  </cols>
  <sheetData>
    <row r="1" spans="1:21" ht="12.75">
      <c r="A1" s="54" t="s">
        <v>196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t="s">
        <v>169</v>
      </c>
      <c r="T1" t="s">
        <v>170</v>
      </c>
      <c r="U1" t="s">
        <v>171</v>
      </c>
    </row>
    <row r="2" spans="4:22" ht="12.75">
      <c r="D2" s="3" t="s">
        <v>192</v>
      </c>
      <c r="S2">
        <f>MAX(I5:I35)</f>
        <v>9.4</v>
      </c>
      <c r="T2">
        <f>MIN(M5:M35)</f>
        <v>75.2</v>
      </c>
      <c r="U2">
        <f>MIN(O5:O35)</f>
        <v>37.37</v>
      </c>
      <c r="V2" s="16">
        <f>MIN(K5:K35)</f>
        <v>56.05</v>
      </c>
    </row>
    <row r="3" spans="1:18" ht="64.5" customHeight="1">
      <c r="A3" s="52" t="s">
        <v>183</v>
      </c>
      <c r="B3" s="55" t="s">
        <v>60</v>
      </c>
      <c r="C3" s="56" t="s">
        <v>61</v>
      </c>
      <c r="D3" s="55" t="s">
        <v>0</v>
      </c>
      <c r="E3" s="29" t="s">
        <v>152</v>
      </c>
      <c r="F3" s="55" t="s">
        <v>4</v>
      </c>
      <c r="G3" s="55" t="s">
        <v>186</v>
      </c>
      <c r="H3" s="55"/>
      <c r="I3" s="55" t="s">
        <v>156</v>
      </c>
      <c r="J3" s="55"/>
      <c r="K3" s="62" t="s">
        <v>187</v>
      </c>
      <c r="L3" s="63"/>
      <c r="M3" s="60" t="s">
        <v>195</v>
      </c>
      <c r="N3" s="61"/>
      <c r="O3" s="55" t="s">
        <v>188</v>
      </c>
      <c r="P3" s="55"/>
      <c r="Q3" s="59" t="s">
        <v>3</v>
      </c>
      <c r="R3" s="59" t="s">
        <v>5</v>
      </c>
    </row>
    <row r="4" spans="1:18" ht="29.25" customHeight="1">
      <c r="A4" s="53"/>
      <c r="B4" s="55"/>
      <c r="C4" s="56"/>
      <c r="D4" s="55"/>
      <c r="E4" s="32"/>
      <c r="F4" s="55"/>
      <c r="G4" s="20" t="s">
        <v>2</v>
      </c>
      <c r="H4" s="28" t="s">
        <v>6</v>
      </c>
      <c r="I4" s="20" t="s">
        <v>2</v>
      </c>
      <c r="J4" s="28" t="s">
        <v>6</v>
      </c>
      <c r="K4" s="28" t="s">
        <v>2</v>
      </c>
      <c r="L4" s="28" t="s">
        <v>180</v>
      </c>
      <c r="M4" s="20" t="s">
        <v>2</v>
      </c>
      <c r="N4" s="28" t="s">
        <v>6</v>
      </c>
      <c r="O4" s="20" t="s">
        <v>2</v>
      </c>
      <c r="P4" s="28" t="s">
        <v>6</v>
      </c>
      <c r="Q4" s="59"/>
      <c r="R4" s="55"/>
    </row>
    <row r="5" spans="1:18" s="6" customFormat="1" ht="15">
      <c r="A5" s="46">
        <v>1</v>
      </c>
      <c r="B5" s="21">
        <v>4</v>
      </c>
      <c r="C5" s="21">
        <v>10</v>
      </c>
      <c r="D5" s="22" t="s">
        <v>70</v>
      </c>
      <c r="E5" s="23">
        <v>37927</v>
      </c>
      <c r="F5" s="22" t="s">
        <v>62</v>
      </c>
      <c r="G5" s="24">
        <v>43</v>
      </c>
      <c r="H5" s="26">
        <f aca="true" t="shared" si="0" ref="H5:H35">20*G5/55</f>
        <v>15.636363636363637</v>
      </c>
      <c r="I5" s="24">
        <v>8.5</v>
      </c>
      <c r="J5" s="26">
        <f aca="true" t="shared" si="1" ref="J5:J30">20*I5/$S$2</f>
        <v>18.085106382978722</v>
      </c>
      <c r="K5" s="26">
        <v>56.05</v>
      </c>
      <c r="L5" s="26">
        <f aca="true" t="shared" si="2" ref="L5:L31">20*$V$2/K5</f>
        <v>20</v>
      </c>
      <c r="M5" s="24">
        <v>86.8</v>
      </c>
      <c r="N5" s="26">
        <f aca="true" t="shared" si="3" ref="N5:N32">20*$T$2/M5</f>
        <v>17.327188940092167</v>
      </c>
      <c r="O5" s="24">
        <v>54.84</v>
      </c>
      <c r="P5" s="26">
        <f aca="true" t="shared" si="4" ref="P5:P29">20*$U$2/O5</f>
        <v>13.628738147337708</v>
      </c>
      <c r="Q5" s="26">
        <f aca="true" t="shared" si="5" ref="Q5:Q35">P5+N5+L5+J5+H5</f>
        <v>84.67739710677223</v>
      </c>
      <c r="R5" s="27" t="s">
        <v>184</v>
      </c>
    </row>
    <row r="6" spans="1:18" ht="16.5" customHeight="1">
      <c r="A6" s="2">
        <v>2</v>
      </c>
      <c r="B6" s="21">
        <v>51</v>
      </c>
      <c r="C6" s="21">
        <v>9</v>
      </c>
      <c r="D6" s="22" t="s">
        <v>21</v>
      </c>
      <c r="E6" s="23">
        <v>38364</v>
      </c>
      <c r="F6" s="22" t="s">
        <v>22</v>
      </c>
      <c r="G6" s="24">
        <v>29.5</v>
      </c>
      <c r="H6" s="26">
        <f t="shared" si="0"/>
        <v>10.727272727272727</v>
      </c>
      <c r="I6" s="24">
        <v>8</v>
      </c>
      <c r="J6" s="26">
        <f t="shared" si="1"/>
        <v>17.02127659574468</v>
      </c>
      <c r="K6" s="26">
        <v>61.74</v>
      </c>
      <c r="L6" s="26">
        <f t="shared" si="2"/>
        <v>18.156786524133462</v>
      </c>
      <c r="M6" s="24">
        <v>81</v>
      </c>
      <c r="N6" s="26">
        <f t="shared" si="3"/>
        <v>18.567901234567902</v>
      </c>
      <c r="O6" s="24">
        <v>39.03</v>
      </c>
      <c r="P6" s="26">
        <f t="shared" si="4"/>
        <v>19.149372277735075</v>
      </c>
      <c r="Q6" s="26">
        <f t="shared" si="5"/>
        <v>83.62260935945386</v>
      </c>
      <c r="R6" s="37" t="s">
        <v>185</v>
      </c>
    </row>
    <row r="7" spans="1:18" ht="15">
      <c r="A7" s="2">
        <v>3</v>
      </c>
      <c r="B7" s="21">
        <v>8</v>
      </c>
      <c r="C7" s="21">
        <v>10</v>
      </c>
      <c r="D7" s="22" t="s">
        <v>81</v>
      </c>
      <c r="E7" s="23">
        <v>37942</v>
      </c>
      <c r="F7" s="22" t="s">
        <v>43</v>
      </c>
      <c r="G7" s="24">
        <v>43</v>
      </c>
      <c r="H7" s="26">
        <f t="shared" si="0"/>
        <v>15.636363636363637</v>
      </c>
      <c r="I7" s="24">
        <v>8</v>
      </c>
      <c r="J7" s="26">
        <f t="shared" si="1"/>
        <v>17.02127659574468</v>
      </c>
      <c r="K7" s="26">
        <v>75.48</v>
      </c>
      <c r="L7" s="26">
        <f t="shared" si="2"/>
        <v>14.851616322204556</v>
      </c>
      <c r="M7" s="24">
        <v>95.4</v>
      </c>
      <c r="N7" s="26">
        <f t="shared" si="3"/>
        <v>15.765199161425576</v>
      </c>
      <c r="O7" s="24">
        <v>37.37</v>
      </c>
      <c r="P7" s="26">
        <f t="shared" si="4"/>
        <v>20</v>
      </c>
      <c r="Q7" s="26">
        <f t="shared" si="5"/>
        <v>83.27445571573845</v>
      </c>
      <c r="R7" s="27" t="s">
        <v>185</v>
      </c>
    </row>
    <row r="8" spans="1:18" ht="15">
      <c r="A8" s="2">
        <v>4</v>
      </c>
      <c r="B8" s="21">
        <v>4</v>
      </c>
      <c r="C8" s="21">
        <v>10</v>
      </c>
      <c r="D8" s="22" t="s">
        <v>7</v>
      </c>
      <c r="E8" s="23">
        <v>37697</v>
      </c>
      <c r="F8" s="22" t="s">
        <v>62</v>
      </c>
      <c r="G8" s="24">
        <v>35</v>
      </c>
      <c r="H8" s="26">
        <f t="shared" si="0"/>
        <v>12.727272727272727</v>
      </c>
      <c r="I8" s="30">
        <v>9.4</v>
      </c>
      <c r="J8" s="26">
        <f t="shared" si="1"/>
        <v>20</v>
      </c>
      <c r="K8" s="26">
        <v>61.5</v>
      </c>
      <c r="L8" s="26">
        <f t="shared" si="2"/>
        <v>18.227642276422763</v>
      </c>
      <c r="M8" s="30">
        <v>90.3</v>
      </c>
      <c r="N8" s="26">
        <f t="shared" si="3"/>
        <v>16.655592469545958</v>
      </c>
      <c r="O8" s="26">
        <v>56.44</v>
      </c>
      <c r="P8" s="26">
        <f t="shared" si="4"/>
        <v>13.242381289865344</v>
      </c>
      <c r="Q8" s="26">
        <f t="shared" si="5"/>
        <v>80.85288876310679</v>
      </c>
      <c r="R8" s="27"/>
    </row>
    <row r="9" spans="1:18" ht="15">
      <c r="A9" s="2">
        <v>5</v>
      </c>
      <c r="B9" s="21">
        <v>7</v>
      </c>
      <c r="C9" s="21">
        <v>11</v>
      </c>
      <c r="D9" s="22" t="s">
        <v>155</v>
      </c>
      <c r="E9" s="23">
        <v>37417</v>
      </c>
      <c r="F9" s="22" t="s">
        <v>48</v>
      </c>
      <c r="G9" s="24">
        <v>29</v>
      </c>
      <c r="H9" s="26">
        <f t="shared" si="0"/>
        <v>10.545454545454545</v>
      </c>
      <c r="I9" s="24">
        <v>8.3</v>
      </c>
      <c r="J9" s="26">
        <f t="shared" si="1"/>
        <v>17.659574468085104</v>
      </c>
      <c r="K9" s="26">
        <v>62.78</v>
      </c>
      <c r="L9" s="26">
        <f t="shared" si="2"/>
        <v>17.8560050971647</v>
      </c>
      <c r="M9" s="24">
        <v>81.1</v>
      </c>
      <c r="N9" s="26">
        <f t="shared" si="3"/>
        <v>18.545006165228116</v>
      </c>
      <c r="O9" s="24">
        <v>47.82</v>
      </c>
      <c r="P9" s="26">
        <f t="shared" si="4"/>
        <v>15.62944374738603</v>
      </c>
      <c r="Q9" s="26">
        <f t="shared" si="5"/>
        <v>80.2354840233185</v>
      </c>
      <c r="R9" s="27"/>
    </row>
    <row r="10" spans="1:18" ht="15.75" customHeight="1">
      <c r="A10" s="2">
        <v>6</v>
      </c>
      <c r="B10" s="21">
        <v>12</v>
      </c>
      <c r="C10" s="21">
        <v>10</v>
      </c>
      <c r="D10" s="22" t="s">
        <v>49</v>
      </c>
      <c r="E10" s="23">
        <v>37901</v>
      </c>
      <c r="F10" s="22" t="s">
        <v>9</v>
      </c>
      <c r="G10" s="24">
        <v>31</v>
      </c>
      <c r="H10" s="26">
        <f t="shared" si="0"/>
        <v>11.272727272727273</v>
      </c>
      <c r="I10" s="24">
        <v>8.5</v>
      </c>
      <c r="J10" s="26">
        <f t="shared" si="1"/>
        <v>18.085106382978722</v>
      </c>
      <c r="K10" s="26">
        <v>66.67</v>
      </c>
      <c r="L10" s="26">
        <f t="shared" si="2"/>
        <v>16.8141592920354</v>
      </c>
      <c r="M10" s="24">
        <v>83.1</v>
      </c>
      <c r="N10" s="26">
        <f t="shared" si="3"/>
        <v>18.098676293622145</v>
      </c>
      <c r="O10" s="24">
        <v>49.28</v>
      </c>
      <c r="P10" s="26">
        <f t="shared" si="4"/>
        <v>15.166396103896103</v>
      </c>
      <c r="Q10" s="26">
        <f t="shared" si="5"/>
        <v>79.43706534525964</v>
      </c>
      <c r="R10" s="27"/>
    </row>
    <row r="11" spans="1:18" ht="15.75" customHeight="1">
      <c r="A11" s="2">
        <v>7</v>
      </c>
      <c r="B11" s="21">
        <v>4</v>
      </c>
      <c r="C11" s="21">
        <v>11</v>
      </c>
      <c r="D11" s="22" t="s">
        <v>24</v>
      </c>
      <c r="E11" s="23">
        <v>37674</v>
      </c>
      <c r="F11" s="22" t="s">
        <v>62</v>
      </c>
      <c r="G11" s="24">
        <v>42</v>
      </c>
      <c r="H11" s="26">
        <f t="shared" si="0"/>
        <v>15.272727272727273</v>
      </c>
      <c r="I11" s="24">
        <v>6.8</v>
      </c>
      <c r="J11" s="26">
        <f t="shared" si="1"/>
        <v>14.468085106382977</v>
      </c>
      <c r="K11" s="26">
        <v>64.61</v>
      </c>
      <c r="L11" s="26">
        <f t="shared" si="2"/>
        <v>17.350255378424393</v>
      </c>
      <c r="M11" s="24">
        <v>88.5</v>
      </c>
      <c r="N11" s="26">
        <f t="shared" si="3"/>
        <v>16.994350282485875</v>
      </c>
      <c r="O11" s="38">
        <v>51.44</v>
      </c>
      <c r="P11" s="26">
        <f t="shared" si="4"/>
        <v>14.52954898911353</v>
      </c>
      <c r="Q11" s="26">
        <f t="shared" si="5"/>
        <v>78.61496702913405</v>
      </c>
      <c r="R11" s="27"/>
    </row>
    <row r="12" spans="1:18" ht="15.75" customHeight="1">
      <c r="A12" s="2">
        <v>8</v>
      </c>
      <c r="B12" s="21">
        <v>30</v>
      </c>
      <c r="C12" s="21">
        <v>10</v>
      </c>
      <c r="D12" s="22" t="s">
        <v>12</v>
      </c>
      <c r="E12" s="23">
        <v>37404</v>
      </c>
      <c r="F12" s="22" t="s">
        <v>13</v>
      </c>
      <c r="G12" s="24">
        <v>27.5</v>
      </c>
      <c r="H12" s="26">
        <f t="shared" si="0"/>
        <v>10</v>
      </c>
      <c r="I12" s="24">
        <v>6.3</v>
      </c>
      <c r="J12" s="26">
        <f t="shared" si="1"/>
        <v>13.404255319148936</v>
      </c>
      <c r="K12" s="26">
        <v>67.78</v>
      </c>
      <c r="L12" s="26">
        <f t="shared" si="2"/>
        <v>16.53880200649159</v>
      </c>
      <c r="M12" s="24">
        <v>75.2</v>
      </c>
      <c r="N12" s="26">
        <f t="shared" si="3"/>
        <v>20</v>
      </c>
      <c r="O12" s="24">
        <v>48.06</v>
      </c>
      <c r="P12" s="26">
        <f t="shared" si="4"/>
        <v>15.551394090719933</v>
      </c>
      <c r="Q12" s="26">
        <f t="shared" si="5"/>
        <v>75.49445141636045</v>
      </c>
      <c r="R12" s="27"/>
    </row>
    <row r="13" spans="1:18" ht="15.75" customHeight="1">
      <c r="A13" s="2">
        <v>9</v>
      </c>
      <c r="B13" s="21">
        <v>49</v>
      </c>
      <c r="C13" s="21">
        <v>10</v>
      </c>
      <c r="D13" s="22" t="s">
        <v>142</v>
      </c>
      <c r="E13" s="23">
        <v>37628</v>
      </c>
      <c r="F13" s="22" t="s">
        <v>14</v>
      </c>
      <c r="G13" s="24">
        <v>31</v>
      </c>
      <c r="H13" s="26">
        <f t="shared" si="0"/>
        <v>11.272727272727273</v>
      </c>
      <c r="I13" s="24">
        <v>7.7</v>
      </c>
      <c r="J13" s="26">
        <f t="shared" si="1"/>
        <v>16.382978723404253</v>
      </c>
      <c r="K13" s="26">
        <v>98.56</v>
      </c>
      <c r="L13" s="26">
        <f t="shared" si="2"/>
        <v>11.373782467532468</v>
      </c>
      <c r="M13" s="24">
        <v>87</v>
      </c>
      <c r="N13" s="26">
        <f t="shared" si="3"/>
        <v>17.28735632183908</v>
      </c>
      <c r="O13" s="24">
        <v>42.12</v>
      </c>
      <c r="P13" s="26">
        <f t="shared" si="4"/>
        <v>17.744539411206077</v>
      </c>
      <c r="Q13" s="26">
        <f t="shared" si="5"/>
        <v>74.06138419670916</v>
      </c>
      <c r="R13" s="27"/>
    </row>
    <row r="14" spans="1:18" ht="15.75" customHeight="1">
      <c r="A14" s="2">
        <v>10</v>
      </c>
      <c r="B14" s="21">
        <v>36</v>
      </c>
      <c r="C14" s="21">
        <v>10</v>
      </c>
      <c r="D14" s="18" t="s">
        <v>167</v>
      </c>
      <c r="E14" s="19">
        <v>37689</v>
      </c>
      <c r="F14" s="18" t="s">
        <v>168</v>
      </c>
      <c r="G14" s="24">
        <v>17.5</v>
      </c>
      <c r="H14" s="26">
        <f t="shared" si="0"/>
        <v>6.363636363636363</v>
      </c>
      <c r="I14" s="24">
        <v>5.3</v>
      </c>
      <c r="J14" s="26">
        <f t="shared" si="1"/>
        <v>11.27659574468085</v>
      </c>
      <c r="K14" s="26">
        <v>58.22</v>
      </c>
      <c r="L14" s="26">
        <f t="shared" si="2"/>
        <v>19.254551700446584</v>
      </c>
      <c r="M14" s="24">
        <v>81.9</v>
      </c>
      <c r="N14" s="26">
        <f t="shared" si="3"/>
        <v>18.363858363858363</v>
      </c>
      <c r="O14" s="24">
        <v>44.97</v>
      </c>
      <c r="P14" s="26">
        <f t="shared" si="4"/>
        <v>16.61996886813431</v>
      </c>
      <c r="Q14" s="26">
        <f t="shared" si="5"/>
        <v>71.87861104075647</v>
      </c>
      <c r="R14" s="27"/>
    </row>
    <row r="15" spans="1:18" ht="15.75" customHeight="1">
      <c r="A15" s="2">
        <v>11</v>
      </c>
      <c r="B15" s="21">
        <v>18</v>
      </c>
      <c r="C15" s="21">
        <v>9</v>
      </c>
      <c r="D15" s="22" t="s">
        <v>96</v>
      </c>
      <c r="E15" s="23">
        <v>38139</v>
      </c>
      <c r="F15" s="22" t="s">
        <v>44</v>
      </c>
      <c r="G15" s="24">
        <v>23</v>
      </c>
      <c r="H15" s="26">
        <f t="shared" si="0"/>
        <v>8.363636363636363</v>
      </c>
      <c r="I15" s="24">
        <v>9</v>
      </c>
      <c r="J15" s="26">
        <f t="shared" si="1"/>
        <v>19.148936170212764</v>
      </c>
      <c r="K15" s="26">
        <v>77.05</v>
      </c>
      <c r="L15" s="26">
        <f t="shared" si="2"/>
        <v>14.5489941596366</v>
      </c>
      <c r="M15" s="24">
        <v>91.3</v>
      </c>
      <c r="N15" s="26">
        <f t="shared" si="3"/>
        <v>16.47316538882804</v>
      </c>
      <c r="O15" s="24">
        <v>57.47</v>
      </c>
      <c r="P15" s="26">
        <f t="shared" si="4"/>
        <v>13.005046111014442</v>
      </c>
      <c r="Q15" s="26">
        <f t="shared" si="5"/>
        <v>71.5397781933282</v>
      </c>
      <c r="R15" s="27"/>
    </row>
    <row r="16" spans="1:18" ht="15.75" customHeight="1">
      <c r="A16" s="2">
        <v>12</v>
      </c>
      <c r="B16" s="21">
        <v>13</v>
      </c>
      <c r="C16" s="21">
        <v>10</v>
      </c>
      <c r="D16" s="22" t="s">
        <v>90</v>
      </c>
      <c r="E16" s="23">
        <v>37782</v>
      </c>
      <c r="F16" s="22" t="s">
        <v>91</v>
      </c>
      <c r="G16" s="24">
        <v>21.5</v>
      </c>
      <c r="H16" s="26">
        <f t="shared" si="0"/>
        <v>7.818181818181818</v>
      </c>
      <c r="I16" s="24">
        <v>7.5</v>
      </c>
      <c r="J16" s="26">
        <f t="shared" si="1"/>
        <v>15.957446808510637</v>
      </c>
      <c r="K16" s="26">
        <v>62.79</v>
      </c>
      <c r="L16" s="26">
        <f t="shared" si="2"/>
        <v>17.8531613314222</v>
      </c>
      <c r="M16" s="24">
        <v>88.2</v>
      </c>
      <c r="N16" s="26">
        <f t="shared" si="3"/>
        <v>17.052154195011337</v>
      </c>
      <c r="O16" s="24">
        <v>66.66</v>
      </c>
      <c r="P16" s="26">
        <f t="shared" si="4"/>
        <v>11.212121212121213</v>
      </c>
      <c r="Q16" s="26">
        <f t="shared" si="5"/>
        <v>69.89306536524721</v>
      </c>
      <c r="R16" s="27"/>
    </row>
    <row r="17" spans="1:18" ht="15.75" customHeight="1">
      <c r="A17" s="2">
        <v>13</v>
      </c>
      <c r="B17" s="21">
        <v>24</v>
      </c>
      <c r="C17" s="21">
        <v>9</v>
      </c>
      <c r="D17" s="22" t="s">
        <v>158</v>
      </c>
      <c r="E17" s="23">
        <v>38013</v>
      </c>
      <c r="F17" s="22" t="s">
        <v>10</v>
      </c>
      <c r="G17" s="24">
        <v>30</v>
      </c>
      <c r="H17" s="26">
        <f t="shared" si="0"/>
        <v>10.909090909090908</v>
      </c>
      <c r="I17" s="24">
        <v>4.3</v>
      </c>
      <c r="J17" s="26">
        <f t="shared" si="1"/>
        <v>9.148936170212766</v>
      </c>
      <c r="K17" s="26">
        <v>66.78</v>
      </c>
      <c r="L17" s="26">
        <f t="shared" si="2"/>
        <v>16.786463012878105</v>
      </c>
      <c r="M17" s="24">
        <v>91.1</v>
      </c>
      <c r="N17" s="26">
        <f t="shared" si="3"/>
        <v>16.509330406147093</v>
      </c>
      <c r="O17" s="24">
        <v>47.56</v>
      </c>
      <c r="P17" s="26">
        <f t="shared" si="4"/>
        <v>15.714886459209419</v>
      </c>
      <c r="Q17" s="26">
        <f t="shared" si="5"/>
        <v>69.06870695753828</v>
      </c>
      <c r="R17" s="27"/>
    </row>
    <row r="18" spans="1:18" ht="15.75" customHeight="1">
      <c r="A18" s="2">
        <v>14</v>
      </c>
      <c r="B18" s="21">
        <v>8</v>
      </c>
      <c r="C18" s="21">
        <v>9</v>
      </c>
      <c r="D18" s="22" t="s">
        <v>79</v>
      </c>
      <c r="E18" s="23">
        <v>38182</v>
      </c>
      <c r="F18" s="22" t="s">
        <v>80</v>
      </c>
      <c r="G18" s="24">
        <v>28</v>
      </c>
      <c r="H18" s="26">
        <f t="shared" si="0"/>
        <v>10.181818181818182</v>
      </c>
      <c r="I18" s="24">
        <v>7.1</v>
      </c>
      <c r="J18" s="26">
        <f t="shared" si="1"/>
        <v>15.106382978723405</v>
      </c>
      <c r="K18" s="26">
        <v>82.76</v>
      </c>
      <c r="L18" s="26">
        <f t="shared" si="2"/>
        <v>13.545190913484774</v>
      </c>
      <c r="M18" s="24">
        <v>103.3</v>
      </c>
      <c r="N18" s="26">
        <f t="shared" si="3"/>
        <v>14.559535333978703</v>
      </c>
      <c r="O18" s="24">
        <v>52</v>
      </c>
      <c r="P18" s="26">
        <f t="shared" si="4"/>
        <v>14.373076923076923</v>
      </c>
      <c r="Q18" s="26">
        <f t="shared" si="5"/>
        <v>67.76600433108199</v>
      </c>
      <c r="R18" s="20"/>
    </row>
    <row r="19" spans="1:18" ht="15.75" customHeight="1">
      <c r="A19" s="2">
        <v>15</v>
      </c>
      <c r="B19" s="21">
        <v>17</v>
      </c>
      <c r="C19" s="21">
        <v>9</v>
      </c>
      <c r="D19" s="22" t="s">
        <v>95</v>
      </c>
      <c r="E19" s="23">
        <v>38093</v>
      </c>
      <c r="F19" s="22" t="s">
        <v>25</v>
      </c>
      <c r="G19" s="24">
        <v>14</v>
      </c>
      <c r="H19" s="26">
        <f t="shared" si="0"/>
        <v>5.090909090909091</v>
      </c>
      <c r="I19" s="24">
        <v>7.1</v>
      </c>
      <c r="J19" s="26">
        <f t="shared" si="1"/>
        <v>15.106382978723405</v>
      </c>
      <c r="K19" s="26">
        <v>78.92</v>
      </c>
      <c r="L19" s="26">
        <f t="shared" si="2"/>
        <v>14.204257475924987</v>
      </c>
      <c r="M19" s="24">
        <v>88.6</v>
      </c>
      <c r="N19" s="26">
        <f t="shared" si="3"/>
        <v>16.975169300225733</v>
      </c>
      <c r="O19" s="24">
        <v>46.5</v>
      </c>
      <c r="P19" s="26">
        <f t="shared" si="4"/>
        <v>16.073118279569893</v>
      </c>
      <c r="Q19" s="26">
        <f t="shared" si="5"/>
        <v>67.44983712535311</v>
      </c>
      <c r="R19" s="27"/>
    </row>
    <row r="20" spans="1:18" ht="15.75" customHeight="1">
      <c r="A20" s="2">
        <v>16</v>
      </c>
      <c r="B20" s="21">
        <v>46</v>
      </c>
      <c r="C20" s="21">
        <v>11</v>
      </c>
      <c r="D20" s="22" t="s">
        <v>56</v>
      </c>
      <c r="E20" s="23">
        <v>37451</v>
      </c>
      <c r="F20" s="22" t="s">
        <v>27</v>
      </c>
      <c r="G20" s="24">
        <v>14</v>
      </c>
      <c r="H20" s="26">
        <f t="shared" si="0"/>
        <v>5.090909090909091</v>
      </c>
      <c r="I20" s="24">
        <v>8</v>
      </c>
      <c r="J20" s="26">
        <f t="shared" si="1"/>
        <v>17.02127659574468</v>
      </c>
      <c r="K20" s="26">
        <v>75.71</v>
      </c>
      <c r="L20" s="26">
        <f t="shared" si="2"/>
        <v>14.806498481046098</v>
      </c>
      <c r="M20" s="24">
        <v>95.5</v>
      </c>
      <c r="N20" s="26">
        <f t="shared" si="3"/>
        <v>15.74869109947644</v>
      </c>
      <c r="O20" s="24">
        <v>52.03</v>
      </c>
      <c r="P20" s="26">
        <f t="shared" si="4"/>
        <v>14.364789544493561</v>
      </c>
      <c r="Q20" s="26">
        <f t="shared" si="5"/>
        <v>67.03216481166987</v>
      </c>
      <c r="R20" s="27"/>
    </row>
    <row r="21" spans="1:18" ht="15.75" customHeight="1">
      <c r="A21" s="2">
        <v>17</v>
      </c>
      <c r="B21" s="21">
        <v>29</v>
      </c>
      <c r="C21" s="21">
        <v>9</v>
      </c>
      <c r="D21" s="22" t="s">
        <v>123</v>
      </c>
      <c r="E21" s="23">
        <v>38029</v>
      </c>
      <c r="F21" s="22" t="s">
        <v>11</v>
      </c>
      <c r="G21" s="24">
        <v>23</v>
      </c>
      <c r="H21" s="26">
        <f t="shared" si="0"/>
        <v>8.363636363636363</v>
      </c>
      <c r="I21" s="24">
        <v>6.3</v>
      </c>
      <c r="J21" s="26">
        <f t="shared" si="1"/>
        <v>13.404255319148936</v>
      </c>
      <c r="K21" s="26">
        <v>78.69</v>
      </c>
      <c r="L21" s="26">
        <f t="shared" si="2"/>
        <v>14.245774558393697</v>
      </c>
      <c r="M21" s="24">
        <v>84.2</v>
      </c>
      <c r="N21" s="26">
        <f t="shared" si="3"/>
        <v>17.862232779097386</v>
      </c>
      <c r="O21" s="24">
        <v>63.6</v>
      </c>
      <c r="P21" s="26">
        <f t="shared" si="4"/>
        <v>11.751572327044025</v>
      </c>
      <c r="Q21" s="26">
        <f t="shared" si="5"/>
        <v>65.62747134732041</v>
      </c>
      <c r="R21" s="27"/>
    </row>
    <row r="22" spans="1:18" ht="15.75" customHeight="1">
      <c r="A22" s="2">
        <v>18</v>
      </c>
      <c r="B22" s="21">
        <v>46</v>
      </c>
      <c r="C22" s="21">
        <v>9</v>
      </c>
      <c r="D22" s="22" t="s">
        <v>54</v>
      </c>
      <c r="E22" s="23">
        <v>38081</v>
      </c>
      <c r="F22" s="22" t="s">
        <v>31</v>
      </c>
      <c r="G22" s="24">
        <v>26</v>
      </c>
      <c r="H22" s="26">
        <f t="shared" si="0"/>
        <v>9.454545454545455</v>
      </c>
      <c r="I22" s="24">
        <v>5.5</v>
      </c>
      <c r="J22" s="26">
        <f t="shared" si="1"/>
        <v>11.702127659574467</v>
      </c>
      <c r="K22" s="26">
        <v>99.16</v>
      </c>
      <c r="L22" s="26">
        <f t="shared" si="2"/>
        <v>11.304961678096006</v>
      </c>
      <c r="M22" s="24">
        <v>95</v>
      </c>
      <c r="N22" s="26">
        <f t="shared" si="3"/>
        <v>15.83157894736842</v>
      </c>
      <c r="O22" s="24">
        <v>47.81</v>
      </c>
      <c r="P22" s="26">
        <f t="shared" si="4"/>
        <v>15.632712821585441</v>
      </c>
      <c r="Q22" s="26">
        <f t="shared" si="5"/>
        <v>63.92592656116979</v>
      </c>
      <c r="R22" s="27"/>
    </row>
    <row r="23" spans="1:18" ht="15.75" customHeight="1">
      <c r="A23" s="2">
        <v>19</v>
      </c>
      <c r="B23" s="21">
        <v>7</v>
      </c>
      <c r="C23" s="21">
        <v>9</v>
      </c>
      <c r="D23" s="22" t="s">
        <v>154</v>
      </c>
      <c r="E23" s="23">
        <v>38082</v>
      </c>
      <c r="F23" s="22" t="s">
        <v>78</v>
      </c>
      <c r="G23" s="24">
        <v>18</v>
      </c>
      <c r="H23" s="26">
        <f t="shared" si="0"/>
        <v>6.545454545454546</v>
      </c>
      <c r="I23" s="24">
        <v>4.9</v>
      </c>
      <c r="J23" s="26">
        <f t="shared" si="1"/>
        <v>10.425531914893616</v>
      </c>
      <c r="K23" s="26">
        <v>69.79</v>
      </c>
      <c r="L23" s="26">
        <f t="shared" si="2"/>
        <v>16.062473133686773</v>
      </c>
      <c r="M23" s="39">
        <v>88.4</v>
      </c>
      <c r="N23" s="26">
        <f t="shared" si="3"/>
        <v>17.013574660633484</v>
      </c>
      <c r="O23" s="40">
        <v>56.22</v>
      </c>
      <c r="P23" s="26">
        <f t="shared" si="4"/>
        <v>13.294201351832088</v>
      </c>
      <c r="Q23" s="26">
        <f t="shared" si="5"/>
        <v>63.34123560650051</v>
      </c>
      <c r="R23" s="27"/>
    </row>
    <row r="24" spans="1:18" ht="15.75" customHeight="1">
      <c r="A24" s="2">
        <v>20</v>
      </c>
      <c r="B24" s="21">
        <v>46</v>
      </c>
      <c r="C24" s="21">
        <v>11</v>
      </c>
      <c r="D24" s="22" t="s">
        <v>139</v>
      </c>
      <c r="E24" s="23">
        <v>37438</v>
      </c>
      <c r="F24" s="22" t="s">
        <v>27</v>
      </c>
      <c r="G24" s="24">
        <v>19</v>
      </c>
      <c r="H24" s="26">
        <f t="shared" si="0"/>
        <v>6.909090909090909</v>
      </c>
      <c r="I24" s="24">
        <v>4.2</v>
      </c>
      <c r="J24" s="26">
        <f t="shared" si="1"/>
        <v>8.936170212765957</v>
      </c>
      <c r="K24" s="26">
        <v>81.5</v>
      </c>
      <c r="L24" s="26">
        <f t="shared" si="2"/>
        <v>13.754601226993865</v>
      </c>
      <c r="M24" s="24">
        <v>89.9</v>
      </c>
      <c r="N24" s="26">
        <f t="shared" si="3"/>
        <v>16.729699666295883</v>
      </c>
      <c r="O24" s="24">
        <v>52.34</v>
      </c>
      <c r="P24" s="26">
        <f t="shared" si="4"/>
        <v>14.279709591134885</v>
      </c>
      <c r="Q24" s="26">
        <f t="shared" si="5"/>
        <v>60.609271606281496</v>
      </c>
      <c r="R24" s="27"/>
    </row>
    <row r="25" spans="1:18" ht="15.75" customHeight="1">
      <c r="A25" s="2">
        <v>21</v>
      </c>
      <c r="B25" s="21">
        <v>3</v>
      </c>
      <c r="C25" s="21">
        <v>10</v>
      </c>
      <c r="D25" s="22" t="s">
        <v>68</v>
      </c>
      <c r="E25" s="23">
        <v>37648</v>
      </c>
      <c r="F25" s="22" t="s">
        <v>66</v>
      </c>
      <c r="G25" s="24"/>
      <c r="H25" s="26">
        <f t="shared" si="0"/>
        <v>0</v>
      </c>
      <c r="I25" s="24">
        <v>3.2</v>
      </c>
      <c r="J25" s="26">
        <f t="shared" si="1"/>
        <v>6.808510638297872</v>
      </c>
      <c r="K25" s="26">
        <v>70.76</v>
      </c>
      <c r="L25" s="26">
        <f t="shared" si="2"/>
        <v>15.842283776144713</v>
      </c>
      <c r="M25" s="24">
        <v>83.1</v>
      </c>
      <c r="N25" s="26">
        <f t="shared" si="3"/>
        <v>18.098676293622145</v>
      </c>
      <c r="O25" s="24">
        <v>37.71</v>
      </c>
      <c r="P25" s="26">
        <f t="shared" si="4"/>
        <v>19.819676478387695</v>
      </c>
      <c r="Q25" s="26">
        <f t="shared" si="5"/>
        <v>60.569147186452426</v>
      </c>
      <c r="R25" s="27"/>
    </row>
    <row r="26" spans="1:18" ht="15.75" customHeight="1">
      <c r="A26" s="2">
        <v>22</v>
      </c>
      <c r="B26" s="21">
        <v>23</v>
      </c>
      <c r="C26" s="21">
        <v>11</v>
      </c>
      <c r="D26" s="22" t="s">
        <v>51</v>
      </c>
      <c r="E26" s="23">
        <v>37386</v>
      </c>
      <c r="F26" s="22" t="s">
        <v>110</v>
      </c>
      <c r="G26" s="24">
        <v>15</v>
      </c>
      <c r="H26" s="26">
        <f t="shared" si="0"/>
        <v>5.454545454545454</v>
      </c>
      <c r="I26" s="24">
        <v>8.2</v>
      </c>
      <c r="J26" s="26">
        <f t="shared" si="1"/>
        <v>17.4468085106383</v>
      </c>
      <c r="K26" s="26">
        <v>124.16</v>
      </c>
      <c r="L26" s="26">
        <f t="shared" si="2"/>
        <v>9.028672680412372</v>
      </c>
      <c r="M26" s="24">
        <v>120</v>
      </c>
      <c r="N26" s="26">
        <f t="shared" si="3"/>
        <v>12.533333333333333</v>
      </c>
      <c r="O26" s="24">
        <v>46.47</v>
      </c>
      <c r="P26" s="26">
        <f t="shared" si="4"/>
        <v>16.083494727781364</v>
      </c>
      <c r="Q26" s="26">
        <f t="shared" si="5"/>
        <v>60.54685470671082</v>
      </c>
      <c r="R26" s="27"/>
    </row>
    <row r="27" spans="1:18" ht="15.75" customHeight="1">
      <c r="A27" s="2">
        <v>23</v>
      </c>
      <c r="B27" s="21">
        <v>22</v>
      </c>
      <c r="C27" s="21">
        <v>11</v>
      </c>
      <c r="D27" s="22" t="s">
        <v>105</v>
      </c>
      <c r="E27" s="23">
        <v>37511</v>
      </c>
      <c r="F27" s="22" t="s">
        <v>106</v>
      </c>
      <c r="G27" s="24">
        <v>23.5</v>
      </c>
      <c r="H27" s="26">
        <f t="shared" si="0"/>
        <v>8.545454545454545</v>
      </c>
      <c r="I27" s="24">
        <v>4.2</v>
      </c>
      <c r="J27" s="26">
        <f t="shared" si="1"/>
        <v>8.936170212765957</v>
      </c>
      <c r="K27" s="26">
        <v>87.75</v>
      </c>
      <c r="L27" s="26">
        <f t="shared" si="2"/>
        <v>12.774928774928775</v>
      </c>
      <c r="M27" s="24">
        <v>88.8</v>
      </c>
      <c r="N27" s="26">
        <f t="shared" si="3"/>
        <v>16.936936936936938</v>
      </c>
      <c r="O27" s="24">
        <v>56.4</v>
      </c>
      <c r="P27" s="26">
        <f t="shared" si="4"/>
        <v>13.25177304964539</v>
      </c>
      <c r="Q27" s="26">
        <f t="shared" si="5"/>
        <v>60.44526351973161</v>
      </c>
      <c r="R27" s="27"/>
    </row>
    <row r="28" spans="1:18" ht="15.75" customHeight="1">
      <c r="A28" s="2">
        <v>24</v>
      </c>
      <c r="B28" s="21">
        <v>1</v>
      </c>
      <c r="C28" s="21">
        <v>10</v>
      </c>
      <c r="D28" s="22" t="s">
        <v>64</v>
      </c>
      <c r="E28" s="23">
        <v>37897</v>
      </c>
      <c r="F28" s="22" t="s">
        <v>47</v>
      </c>
      <c r="G28" s="20">
        <v>26</v>
      </c>
      <c r="H28" s="26">
        <f t="shared" si="0"/>
        <v>9.454545454545455</v>
      </c>
      <c r="I28" s="20">
        <v>0</v>
      </c>
      <c r="J28" s="26">
        <f t="shared" si="1"/>
        <v>0</v>
      </c>
      <c r="K28" s="26">
        <v>85.93</v>
      </c>
      <c r="L28" s="26">
        <f t="shared" si="2"/>
        <v>13.045502152915162</v>
      </c>
      <c r="M28" s="20">
        <v>83.2</v>
      </c>
      <c r="N28" s="26">
        <f t="shared" si="3"/>
        <v>18.076923076923077</v>
      </c>
      <c r="O28" s="20">
        <v>49.28</v>
      </c>
      <c r="P28" s="26">
        <f t="shared" si="4"/>
        <v>15.166396103896103</v>
      </c>
      <c r="Q28" s="26">
        <f t="shared" si="5"/>
        <v>55.74336678827979</v>
      </c>
      <c r="R28" s="27"/>
    </row>
    <row r="29" spans="1:18" ht="15.75" customHeight="1">
      <c r="A29" s="2">
        <v>25</v>
      </c>
      <c r="B29" s="21">
        <v>1</v>
      </c>
      <c r="C29" s="21">
        <v>10</v>
      </c>
      <c r="D29" s="22" t="s">
        <v>46</v>
      </c>
      <c r="E29" s="23">
        <v>37835</v>
      </c>
      <c r="F29" s="22" t="s">
        <v>47</v>
      </c>
      <c r="G29" s="24">
        <v>13</v>
      </c>
      <c r="H29" s="26">
        <f t="shared" si="0"/>
        <v>4.7272727272727275</v>
      </c>
      <c r="I29" s="24">
        <v>0</v>
      </c>
      <c r="J29" s="26">
        <f t="shared" si="1"/>
        <v>0</v>
      </c>
      <c r="K29" s="26">
        <v>88.96</v>
      </c>
      <c r="L29" s="26">
        <f t="shared" si="2"/>
        <v>12.601169064748202</v>
      </c>
      <c r="M29" s="24">
        <v>84.4</v>
      </c>
      <c r="N29" s="26">
        <f t="shared" si="3"/>
        <v>17.81990521327014</v>
      </c>
      <c r="O29" s="24">
        <v>46.69</v>
      </c>
      <c r="P29" s="26">
        <f t="shared" si="4"/>
        <v>16.007710430499035</v>
      </c>
      <c r="Q29" s="26">
        <f t="shared" si="5"/>
        <v>51.15605743579011</v>
      </c>
      <c r="R29" s="27"/>
    </row>
    <row r="30" spans="1:18" ht="15.75" customHeight="1">
      <c r="A30" s="2">
        <v>26</v>
      </c>
      <c r="B30" s="21">
        <v>26</v>
      </c>
      <c r="C30" s="21">
        <v>10</v>
      </c>
      <c r="D30" s="22" t="s">
        <v>119</v>
      </c>
      <c r="E30" s="23">
        <v>37805</v>
      </c>
      <c r="F30" s="22" t="s">
        <v>117</v>
      </c>
      <c r="G30" s="24">
        <v>31.5</v>
      </c>
      <c r="H30" s="26">
        <f t="shared" si="0"/>
        <v>11.454545454545455</v>
      </c>
      <c r="I30" s="24"/>
      <c r="J30" s="26">
        <f t="shared" si="1"/>
        <v>0</v>
      </c>
      <c r="K30" s="26">
        <v>118.39</v>
      </c>
      <c r="L30" s="26">
        <f t="shared" si="2"/>
        <v>9.468705127122224</v>
      </c>
      <c r="M30" s="24">
        <v>95.2</v>
      </c>
      <c r="N30" s="26">
        <f t="shared" si="3"/>
        <v>15.798319327731091</v>
      </c>
      <c r="O30" s="24"/>
      <c r="P30" s="26"/>
      <c r="Q30" s="26">
        <f t="shared" si="5"/>
        <v>36.72156990939877</v>
      </c>
      <c r="R30" s="27"/>
    </row>
    <row r="31" spans="1:18" ht="15.75" customHeight="1">
      <c r="A31" s="2">
        <v>27</v>
      </c>
      <c r="B31" s="21">
        <v>48</v>
      </c>
      <c r="C31" s="21">
        <v>9</v>
      </c>
      <c r="D31" s="22" t="s">
        <v>17</v>
      </c>
      <c r="E31" s="23">
        <v>38053</v>
      </c>
      <c r="F31" s="22" t="s">
        <v>18</v>
      </c>
      <c r="G31" s="24">
        <v>18.5</v>
      </c>
      <c r="H31" s="26">
        <f t="shared" si="0"/>
        <v>6.7272727272727275</v>
      </c>
      <c r="I31" s="24"/>
      <c r="J31" s="26"/>
      <c r="K31" s="26">
        <v>95.21</v>
      </c>
      <c r="L31" s="26">
        <f t="shared" si="2"/>
        <v>11.77397332213003</v>
      </c>
      <c r="M31" s="24">
        <v>114.9</v>
      </c>
      <c r="N31" s="26">
        <f t="shared" si="3"/>
        <v>13.089643167972149</v>
      </c>
      <c r="O31" s="24"/>
      <c r="P31" s="26"/>
      <c r="Q31" s="26">
        <f t="shared" si="5"/>
        <v>31.590889217374905</v>
      </c>
      <c r="R31" s="27"/>
    </row>
    <row r="32" spans="1:18" ht="15.75" customHeight="1">
      <c r="A32" s="2">
        <v>28</v>
      </c>
      <c r="B32" s="21">
        <v>43</v>
      </c>
      <c r="C32" s="21">
        <v>11</v>
      </c>
      <c r="D32" s="22" t="s">
        <v>128</v>
      </c>
      <c r="E32" s="23">
        <v>37415</v>
      </c>
      <c r="F32" s="22" t="s">
        <v>53</v>
      </c>
      <c r="G32" s="24">
        <v>30</v>
      </c>
      <c r="H32" s="26">
        <f t="shared" si="0"/>
        <v>10.909090909090908</v>
      </c>
      <c r="I32" s="24"/>
      <c r="J32" s="26">
        <f>20*I32/$S$2</f>
        <v>0</v>
      </c>
      <c r="K32" s="26"/>
      <c r="L32" s="26"/>
      <c r="M32" s="24">
        <v>94.3</v>
      </c>
      <c r="N32" s="26">
        <f t="shared" si="3"/>
        <v>15.949098621420998</v>
      </c>
      <c r="O32" s="24"/>
      <c r="P32" s="26"/>
      <c r="Q32" s="26">
        <f t="shared" si="5"/>
        <v>26.858189530511908</v>
      </c>
      <c r="R32" s="27"/>
    </row>
    <row r="33" spans="1:18" ht="15.75" customHeight="1">
      <c r="A33" s="2">
        <v>29</v>
      </c>
      <c r="B33" s="21">
        <v>3</v>
      </c>
      <c r="C33" s="21">
        <v>9</v>
      </c>
      <c r="D33" s="22" t="s">
        <v>67</v>
      </c>
      <c r="E33" s="23">
        <v>38210</v>
      </c>
      <c r="F33" s="22" t="s">
        <v>66</v>
      </c>
      <c r="G33" s="24">
        <v>23.5</v>
      </c>
      <c r="H33" s="26">
        <f t="shared" si="0"/>
        <v>8.545454545454545</v>
      </c>
      <c r="I33" s="24">
        <v>3.1</v>
      </c>
      <c r="J33" s="26">
        <f>20*I33/$S$2</f>
        <v>6.595744680851063</v>
      </c>
      <c r="K33" s="26"/>
      <c r="L33" s="26"/>
      <c r="M33" s="24"/>
      <c r="N33" s="26"/>
      <c r="O33" s="24">
        <v>65.69</v>
      </c>
      <c r="P33" s="26">
        <f>20*$U$2/O33</f>
        <v>11.377683056781855</v>
      </c>
      <c r="Q33" s="26">
        <f t="shared" si="5"/>
        <v>26.518882283087464</v>
      </c>
      <c r="R33" s="27"/>
    </row>
    <row r="34" spans="1:18" ht="15.75" customHeight="1">
      <c r="A34" s="2">
        <v>30</v>
      </c>
      <c r="B34" s="21">
        <v>6</v>
      </c>
      <c r="C34" s="21">
        <v>9</v>
      </c>
      <c r="D34" s="22" t="s">
        <v>76</v>
      </c>
      <c r="E34" s="23">
        <v>37991</v>
      </c>
      <c r="F34" s="22" t="s">
        <v>75</v>
      </c>
      <c r="G34" s="24">
        <v>18</v>
      </c>
      <c r="H34" s="26">
        <f t="shared" si="0"/>
        <v>6.545454545454546</v>
      </c>
      <c r="I34" s="24">
        <v>6.9</v>
      </c>
      <c r="J34" s="26">
        <f>20*I34/$S$2</f>
        <v>14.680851063829786</v>
      </c>
      <c r="K34" s="26"/>
      <c r="L34" s="26"/>
      <c r="M34" s="24"/>
      <c r="N34" s="26"/>
      <c r="O34" s="24"/>
      <c r="P34" s="26"/>
      <c r="Q34" s="26">
        <f t="shared" si="5"/>
        <v>21.22630560928433</v>
      </c>
      <c r="R34" s="27"/>
    </row>
    <row r="35" spans="1:18" ht="15.75" customHeight="1">
      <c r="A35" s="2">
        <v>31</v>
      </c>
      <c r="B35" s="21">
        <v>17</v>
      </c>
      <c r="C35" s="21">
        <v>11</v>
      </c>
      <c r="D35" s="22" t="s">
        <v>55</v>
      </c>
      <c r="E35" s="23">
        <v>37273</v>
      </c>
      <c r="F35" s="22" t="s">
        <v>25</v>
      </c>
      <c r="G35" s="24">
        <v>15.5</v>
      </c>
      <c r="H35" s="26">
        <f t="shared" si="0"/>
        <v>5.636363636363637</v>
      </c>
      <c r="I35" s="24"/>
      <c r="J35" s="26">
        <f>20*I35/$S$2</f>
        <v>0</v>
      </c>
      <c r="K35" s="26"/>
      <c r="L35" s="26"/>
      <c r="M35" s="24"/>
      <c r="N35" s="26"/>
      <c r="O35" s="24"/>
      <c r="P35" s="26"/>
      <c r="Q35" s="26">
        <f t="shared" si="5"/>
        <v>5.636363636363637</v>
      </c>
      <c r="R35" s="27"/>
    </row>
    <row r="36" ht="15.75" customHeight="1">
      <c r="C36" s="5"/>
    </row>
    <row r="37" ht="15.75" customHeight="1">
      <c r="C37" s="5"/>
    </row>
    <row r="38" ht="15.75" customHeight="1">
      <c r="C38" s="5"/>
    </row>
    <row r="39" ht="15.75" customHeight="1">
      <c r="C39" s="5"/>
    </row>
    <row r="40" ht="15.75" customHeight="1">
      <c r="C40" s="5"/>
    </row>
    <row r="41" ht="15.75" customHeight="1">
      <c r="C41" s="5"/>
    </row>
    <row r="42" ht="15.75" customHeight="1">
      <c r="C42" s="5"/>
    </row>
    <row r="43" ht="15.75" customHeight="1">
      <c r="C43" s="5"/>
    </row>
    <row r="44" ht="15.75" customHeight="1">
      <c r="C44" s="5"/>
    </row>
    <row r="45" ht="15.75" customHeight="1">
      <c r="C45" s="5"/>
    </row>
    <row r="46" ht="15.75" customHeight="1">
      <c r="C46" s="5"/>
    </row>
    <row r="47" ht="15.75" customHeight="1">
      <c r="C47" s="5"/>
    </row>
    <row r="48" ht="15.75" customHeight="1">
      <c r="C48" s="5"/>
    </row>
    <row r="49" ht="15.75" customHeight="1">
      <c r="C49" s="5"/>
    </row>
    <row r="50" ht="15.75" customHeight="1">
      <c r="C50" s="5"/>
    </row>
    <row r="51" ht="15.75" customHeight="1">
      <c r="C51" s="5"/>
    </row>
    <row r="52" ht="12.75">
      <c r="C52" s="5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</sheetData>
  <sheetProtection/>
  <mergeCells count="13">
    <mergeCell ref="C3:C4"/>
    <mergeCell ref="D3:D4"/>
    <mergeCell ref="F3:F4"/>
    <mergeCell ref="A3:A4"/>
    <mergeCell ref="A1:R1"/>
    <mergeCell ref="R3:R4"/>
    <mergeCell ref="G3:H3"/>
    <mergeCell ref="I3:J3"/>
    <mergeCell ref="M3:N3"/>
    <mergeCell ref="O3:P3"/>
    <mergeCell ref="Q3:Q4"/>
    <mergeCell ref="K3:L3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42"/>
  <sheetViews>
    <sheetView zoomScale="90" zoomScaleNormal="90" zoomScalePageLayoutView="0" workbookViewId="0" topLeftCell="A1">
      <selection activeCell="B1" sqref="B1:R1"/>
    </sheetView>
  </sheetViews>
  <sheetFormatPr defaultColWidth="9.00390625" defaultRowHeight="12.75"/>
  <cols>
    <col min="1" max="1" width="9.875" style="0" customWidth="1"/>
    <col min="2" max="2" width="7.375" style="0" customWidth="1"/>
    <col min="3" max="3" width="7.375" style="4" customWidth="1"/>
    <col min="4" max="4" width="38.75390625" style="0" bestFit="1" customWidth="1"/>
    <col min="5" max="5" width="12.625" style="0" customWidth="1"/>
    <col min="6" max="6" width="40.00390625" style="0" customWidth="1"/>
    <col min="7" max="7" width="9.875" style="0" customWidth="1"/>
    <col min="8" max="8" width="7.75390625" style="0" bestFit="1" customWidth="1"/>
    <col min="9" max="9" width="10.75390625" style="0" customWidth="1"/>
    <col min="10" max="10" width="7.625" style="0" customWidth="1"/>
    <col min="11" max="11" width="11.00390625" style="0" customWidth="1"/>
    <col min="12" max="12" width="11.375" style="0" customWidth="1"/>
    <col min="13" max="13" width="10.25390625" style="0" bestFit="1" customWidth="1"/>
    <col min="14" max="14" width="9.875" style="0" customWidth="1"/>
    <col min="15" max="15" width="11.00390625" style="0" customWidth="1"/>
    <col min="16" max="16" width="8.75390625" style="0" bestFit="1" customWidth="1"/>
    <col min="17" max="17" width="9.25390625" style="0" bestFit="1" customWidth="1"/>
    <col min="18" max="18" width="14.875" style="0" customWidth="1"/>
  </cols>
  <sheetData>
    <row r="1" spans="2:21" ht="12.75">
      <c r="B1" s="54" t="s">
        <v>196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t="s">
        <v>169</v>
      </c>
      <c r="T1" t="s">
        <v>170</v>
      </c>
      <c r="U1" t="s">
        <v>171</v>
      </c>
    </row>
    <row r="2" spans="4:22" ht="12.75">
      <c r="D2" t="s">
        <v>193</v>
      </c>
      <c r="S2">
        <f>MAX(I5:I43)</f>
        <v>9.6</v>
      </c>
      <c r="T2">
        <f>MIN(M5:M43)</f>
        <v>94.6</v>
      </c>
      <c r="U2">
        <f>MIN(O5:O43)</f>
        <v>44.69</v>
      </c>
      <c r="V2" s="16">
        <f>MIN(K5:K43)</f>
        <v>58.66</v>
      </c>
    </row>
    <row r="3" spans="1:18" ht="64.5" customHeight="1">
      <c r="A3" s="52" t="s">
        <v>183</v>
      </c>
      <c r="B3" s="55" t="s">
        <v>60</v>
      </c>
      <c r="C3" s="72" t="s">
        <v>1</v>
      </c>
      <c r="D3" s="55" t="s">
        <v>0</v>
      </c>
      <c r="E3" s="57" t="s">
        <v>152</v>
      </c>
      <c r="F3" s="47" t="s">
        <v>4</v>
      </c>
      <c r="G3" s="63" t="s">
        <v>186</v>
      </c>
      <c r="H3" s="55"/>
      <c r="I3" s="55" t="s">
        <v>156</v>
      </c>
      <c r="J3" s="55"/>
      <c r="K3" s="55" t="s">
        <v>194</v>
      </c>
      <c r="L3" s="55"/>
      <c r="M3" s="60" t="s">
        <v>195</v>
      </c>
      <c r="N3" s="61"/>
      <c r="O3" s="55" t="s">
        <v>188</v>
      </c>
      <c r="P3" s="55"/>
      <c r="Q3" s="59" t="s">
        <v>3</v>
      </c>
      <c r="R3" s="59" t="s">
        <v>5</v>
      </c>
    </row>
    <row r="4" spans="1:18" ht="29.25" customHeight="1">
      <c r="A4" s="53"/>
      <c r="B4" s="55"/>
      <c r="C4" s="72"/>
      <c r="D4" s="55"/>
      <c r="E4" s="58"/>
      <c r="F4" s="48"/>
      <c r="G4" s="31" t="s">
        <v>2</v>
      </c>
      <c r="H4" s="28" t="s">
        <v>6</v>
      </c>
      <c r="I4" s="20" t="s">
        <v>2</v>
      </c>
      <c r="J4" s="28" t="s">
        <v>6</v>
      </c>
      <c r="K4" s="28" t="s">
        <v>2</v>
      </c>
      <c r="L4" s="28" t="s">
        <v>177</v>
      </c>
      <c r="M4" s="20" t="s">
        <v>2</v>
      </c>
      <c r="N4" s="28" t="s">
        <v>6</v>
      </c>
      <c r="O4" s="20" t="s">
        <v>2</v>
      </c>
      <c r="P4" s="28" t="s">
        <v>6</v>
      </c>
      <c r="Q4" s="59"/>
      <c r="R4" s="55"/>
    </row>
    <row r="5" spans="1:18" ht="12.75">
      <c r="A5" s="2">
        <v>1</v>
      </c>
      <c r="B5" s="35">
        <v>4</v>
      </c>
      <c r="C5" s="35">
        <v>10</v>
      </c>
      <c r="D5" s="36" t="s">
        <v>29</v>
      </c>
      <c r="E5" s="49">
        <v>37752</v>
      </c>
      <c r="F5" s="36" t="s">
        <v>62</v>
      </c>
      <c r="G5" s="20">
        <v>45</v>
      </c>
      <c r="H5" s="26">
        <f aca="true" t="shared" si="0" ref="H5:H43">20*G5/55</f>
        <v>16.363636363636363</v>
      </c>
      <c r="I5" s="20">
        <v>9.5</v>
      </c>
      <c r="J5" s="26">
        <f aca="true" t="shared" si="1" ref="J5:J43">20*I5/$S$2</f>
        <v>19.791666666666668</v>
      </c>
      <c r="K5" s="33">
        <v>81.35</v>
      </c>
      <c r="L5" s="26">
        <f aca="true" t="shared" si="2" ref="L5:L41">20*$V$2/K5</f>
        <v>14.421634910878916</v>
      </c>
      <c r="M5" s="20">
        <v>104</v>
      </c>
      <c r="N5" s="26">
        <f aca="true" t="shared" si="3" ref="N5:N41">20*$T$2/M5</f>
        <v>18.192307692307693</v>
      </c>
      <c r="O5" s="20">
        <v>44.69</v>
      </c>
      <c r="P5" s="26">
        <f aca="true" t="shared" si="4" ref="P5:P42">20*$U$2/O5</f>
        <v>20</v>
      </c>
      <c r="Q5" s="26">
        <f aca="true" t="shared" si="5" ref="Q5:Q43">P5+N5+L5+J5+H5</f>
        <v>88.76924563348963</v>
      </c>
      <c r="R5" s="27" t="s">
        <v>184</v>
      </c>
    </row>
    <row r="6" spans="1:18" ht="12.75">
      <c r="A6" s="2">
        <v>2</v>
      </c>
      <c r="B6" s="35">
        <v>4</v>
      </c>
      <c r="C6" s="35">
        <v>10</v>
      </c>
      <c r="D6" s="36" t="s">
        <v>42</v>
      </c>
      <c r="E6" s="49">
        <v>37701</v>
      </c>
      <c r="F6" s="36" t="s">
        <v>62</v>
      </c>
      <c r="G6" s="24">
        <v>43</v>
      </c>
      <c r="H6" s="26">
        <f t="shared" si="0"/>
        <v>15.636363636363637</v>
      </c>
      <c r="I6" s="24">
        <v>9</v>
      </c>
      <c r="J6" s="26">
        <f t="shared" si="1"/>
        <v>18.75</v>
      </c>
      <c r="K6" s="33">
        <v>76.08</v>
      </c>
      <c r="L6" s="26">
        <f t="shared" si="2"/>
        <v>15.42060988433228</v>
      </c>
      <c r="M6" s="24">
        <v>102</v>
      </c>
      <c r="N6" s="26">
        <f t="shared" si="3"/>
        <v>18.54901960784314</v>
      </c>
      <c r="O6" s="24">
        <v>58.94</v>
      </c>
      <c r="P6" s="26">
        <f t="shared" si="4"/>
        <v>15.164574143196472</v>
      </c>
      <c r="Q6" s="26">
        <f t="shared" si="5"/>
        <v>83.52056727173553</v>
      </c>
      <c r="R6" s="27" t="s">
        <v>185</v>
      </c>
    </row>
    <row r="7" spans="1:18" ht="12.75">
      <c r="A7" s="2">
        <v>3</v>
      </c>
      <c r="B7" s="35">
        <v>4</v>
      </c>
      <c r="C7" s="35">
        <v>10</v>
      </c>
      <c r="D7" s="36" t="s">
        <v>41</v>
      </c>
      <c r="E7" s="49">
        <v>37838</v>
      </c>
      <c r="F7" s="36" t="s">
        <v>62</v>
      </c>
      <c r="G7" s="20">
        <v>44</v>
      </c>
      <c r="H7" s="26">
        <f t="shared" si="0"/>
        <v>16</v>
      </c>
      <c r="I7" s="20">
        <v>9.6</v>
      </c>
      <c r="J7" s="26">
        <f t="shared" si="1"/>
        <v>20</v>
      </c>
      <c r="K7" s="33">
        <v>74.68</v>
      </c>
      <c r="L7" s="26">
        <f t="shared" si="2"/>
        <v>15.709694697375465</v>
      </c>
      <c r="M7" s="20">
        <v>114.4</v>
      </c>
      <c r="N7" s="26">
        <f t="shared" si="3"/>
        <v>16.538461538461537</v>
      </c>
      <c r="O7" s="20">
        <v>64.69</v>
      </c>
      <c r="P7" s="26">
        <f t="shared" si="4"/>
        <v>13.816664090276705</v>
      </c>
      <c r="Q7" s="26">
        <f t="shared" si="5"/>
        <v>82.0648203261137</v>
      </c>
      <c r="R7" s="27" t="s">
        <v>185</v>
      </c>
    </row>
    <row r="8" spans="1:18" ht="12.75">
      <c r="A8" s="2">
        <v>4</v>
      </c>
      <c r="B8" s="35">
        <v>5</v>
      </c>
      <c r="C8" s="35">
        <v>10</v>
      </c>
      <c r="D8" s="36" t="s">
        <v>73</v>
      </c>
      <c r="E8" s="49">
        <v>37834</v>
      </c>
      <c r="F8" s="36" t="s">
        <v>8</v>
      </c>
      <c r="G8" s="25">
        <v>15.5</v>
      </c>
      <c r="H8" s="26">
        <f t="shared" si="0"/>
        <v>5.636363636363637</v>
      </c>
      <c r="I8" s="24">
        <v>7.3</v>
      </c>
      <c r="J8" s="26">
        <f t="shared" si="1"/>
        <v>15.208333333333334</v>
      </c>
      <c r="K8" s="33">
        <v>61.07</v>
      </c>
      <c r="L8" s="26">
        <f t="shared" si="2"/>
        <v>19.210741771737347</v>
      </c>
      <c r="M8" s="25">
        <v>103.7</v>
      </c>
      <c r="N8" s="26">
        <f t="shared" si="3"/>
        <v>18.24493731918997</v>
      </c>
      <c r="O8" s="24">
        <v>49.75</v>
      </c>
      <c r="P8" s="26">
        <f t="shared" si="4"/>
        <v>17.96582914572864</v>
      </c>
      <c r="Q8" s="26">
        <f t="shared" si="5"/>
        <v>76.26620520635292</v>
      </c>
      <c r="R8" s="27"/>
    </row>
    <row r="9" spans="1:18" ht="15.75" customHeight="1">
      <c r="A9" s="2">
        <v>5</v>
      </c>
      <c r="B9" s="35">
        <v>10</v>
      </c>
      <c r="C9" s="35">
        <v>11</v>
      </c>
      <c r="D9" s="36" t="s">
        <v>86</v>
      </c>
      <c r="E9" s="49">
        <v>37498</v>
      </c>
      <c r="F9" s="36" t="s">
        <v>34</v>
      </c>
      <c r="G9" s="24">
        <v>26.5</v>
      </c>
      <c r="H9" s="26">
        <f t="shared" si="0"/>
        <v>9.636363636363637</v>
      </c>
      <c r="I9" s="24">
        <v>8.5</v>
      </c>
      <c r="J9" s="26">
        <f t="shared" si="1"/>
        <v>17.708333333333336</v>
      </c>
      <c r="K9" s="33">
        <v>100.17</v>
      </c>
      <c r="L9" s="26">
        <f t="shared" si="2"/>
        <v>11.712089447938503</v>
      </c>
      <c r="M9" s="24">
        <v>105.3</v>
      </c>
      <c r="N9" s="26">
        <f t="shared" si="3"/>
        <v>17.967711301044634</v>
      </c>
      <c r="O9" s="24">
        <v>46.75</v>
      </c>
      <c r="P9" s="26">
        <f t="shared" si="4"/>
        <v>19.118716577540106</v>
      </c>
      <c r="Q9" s="26">
        <f t="shared" si="5"/>
        <v>76.14321429622022</v>
      </c>
      <c r="R9" s="27"/>
    </row>
    <row r="10" spans="1:18" ht="15.75" customHeight="1">
      <c r="A10" s="2">
        <v>6</v>
      </c>
      <c r="B10" s="35">
        <v>51</v>
      </c>
      <c r="C10" s="35">
        <v>9</v>
      </c>
      <c r="D10" s="36" t="s">
        <v>150</v>
      </c>
      <c r="E10" s="49">
        <v>37960</v>
      </c>
      <c r="F10" s="36" t="s">
        <v>22</v>
      </c>
      <c r="G10" s="24">
        <v>28.5</v>
      </c>
      <c r="H10" s="26">
        <f t="shared" si="0"/>
        <v>10.363636363636363</v>
      </c>
      <c r="I10" s="24">
        <v>7.7</v>
      </c>
      <c r="J10" s="26">
        <f t="shared" si="1"/>
        <v>16.041666666666668</v>
      </c>
      <c r="K10" s="33">
        <v>87.37</v>
      </c>
      <c r="L10" s="26">
        <f t="shared" si="2"/>
        <v>13.427950097287395</v>
      </c>
      <c r="M10" s="24">
        <v>100.6</v>
      </c>
      <c r="N10" s="26">
        <f t="shared" si="3"/>
        <v>18.807157057654077</v>
      </c>
      <c r="O10" s="24">
        <v>54.47</v>
      </c>
      <c r="P10" s="26">
        <f t="shared" si="4"/>
        <v>16.409032494951347</v>
      </c>
      <c r="Q10" s="26">
        <f t="shared" si="5"/>
        <v>75.04944268019585</v>
      </c>
      <c r="R10" s="27"/>
    </row>
    <row r="11" spans="1:18" ht="15.75" customHeight="1">
      <c r="A11" s="2">
        <v>7</v>
      </c>
      <c r="B11" s="35">
        <v>29</v>
      </c>
      <c r="C11" s="35">
        <v>11</v>
      </c>
      <c r="D11" s="36" t="s">
        <v>182</v>
      </c>
      <c r="E11" s="49">
        <v>37407</v>
      </c>
      <c r="F11" s="36" t="s">
        <v>11</v>
      </c>
      <c r="G11" s="24">
        <v>30.5</v>
      </c>
      <c r="H11" s="26">
        <f t="shared" si="0"/>
        <v>11.090909090909092</v>
      </c>
      <c r="I11" s="24">
        <v>8</v>
      </c>
      <c r="J11" s="26">
        <f t="shared" si="1"/>
        <v>16.666666666666668</v>
      </c>
      <c r="K11" s="33">
        <v>79.13</v>
      </c>
      <c r="L11" s="26">
        <f t="shared" si="2"/>
        <v>14.826235308985213</v>
      </c>
      <c r="M11" s="24">
        <v>120.5</v>
      </c>
      <c r="N11" s="26">
        <f t="shared" si="3"/>
        <v>15.701244813278008</v>
      </c>
      <c r="O11" s="24">
        <v>54.35</v>
      </c>
      <c r="P11" s="26">
        <f t="shared" si="4"/>
        <v>16.44526218951242</v>
      </c>
      <c r="Q11" s="26">
        <f t="shared" si="5"/>
        <v>74.7303180693514</v>
      </c>
      <c r="R11" s="27"/>
    </row>
    <row r="12" spans="1:18" ht="15.75" customHeight="1">
      <c r="A12" s="2">
        <v>8</v>
      </c>
      <c r="B12" s="35">
        <v>7</v>
      </c>
      <c r="C12" s="35">
        <v>11</v>
      </c>
      <c r="D12" s="36" t="s">
        <v>157</v>
      </c>
      <c r="E12" s="49">
        <v>37440</v>
      </c>
      <c r="F12" s="36" t="s">
        <v>36</v>
      </c>
      <c r="G12" s="24">
        <v>19.5</v>
      </c>
      <c r="H12" s="26">
        <f t="shared" si="0"/>
        <v>7.090909090909091</v>
      </c>
      <c r="I12" s="24">
        <v>9.3</v>
      </c>
      <c r="J12" s="26">
        <f t="shared" si="1"/>
        <v>19.375</v>
      </c>
      <c r="K12" s="33">
        <v>92.65</v>
      </c>
      <c r="L12" s="26">
        <f t="shared" si="2"/>
        <v>12.662709120345383</v>
      </c>
      <c r="M12" s="24">
        <v>102.7</v>
      </c>
      <c r="N12" s="26">
        <f t="shared" si="3"/>
        <v>18.42259006815969</v>
      </c>
      <c r="O12" s="24">
        <v>55.56</v>
      </c>
      <c r="P12" s="26">
        <f t="shared" si="4"/>
        <v>16.08711303095752</v>
      </c>
      <c r="Q12" s="26">
        <f t="shared" si="5"/>
        <v>73.63832131037168</v>
      </c>
      <c r="R12" s="27"/>
    </row>
    <row r="13" spans="1:18" ht="15.75" customHeight="1">
      <c r="A13" s="2">
        <v>9</v>
      </c>
      <c r="B13" s="35">
        <v>13</v>
      </c>
      <c r="C13" s="35">
        <v>11</v>
      </c>
      <c r="D13" s="36" t="s">
        <v>92</v>
      </c>
      <c r="E13" s="49">
        <v>37434</v>
      </c>
      <c r="F13" s="36" t="s">
        <v>91</v>
      </c>
      <c r="G13" s="24">
        <v>32</v>
      </c>
      <c r="H13" s="26">
        <f t="shared" si="0"/>
        <v>11.636363636363637</v>
      </c>
      <c r="I13" s="24">
        <v>8.7</v>
      </c>
      <c r="J13" s="26">
        <f t="shared" si="1"/>
        <v>18.125</v>
      </c>
      <c r="K13" s="33">
        <v>74.23</v>
      </c>
      <c r="L13" s="26">
        <f t="shared" si="2"/>
        <v>15.804930621042702</v>
      </c>
      <c r="M13" s="24">
        <v>108.2</v>
      </c>
      <c r="N13" s="26">
        <f t="shared" si="3"/>
        <v>17.486136783733826</v>
      </c>
      <c r="O13" s="24">
        <v>87.1</v>
      </c>
      <c r="P13" s="26">
        <f t="shared" si="4"/>
        <v>10.261768082663606</v>
      </c>
      <c r="Q13" s="26">
        <f t="shared" si="5"/>
        <v>73.31419912380377</v>
      </c>
      <c r="R13" s="27"/>
    </row>
    <row r="14" spans="1:18" ht="15.75" customHeight="1">
      <c r="A14" s="2">
        <v>10</v>
      </c>
      <c r="B14" s="35">
        <v>8</v>
      </c>
      <c r="C14" s="35">
        <v>10</v>
      </c>
      <c r="D14" s="36" t="s">
        <v>82</v>
      </c>
      <c r="E14" s="49">
        <v>37386</v>
      </c>
      <c r="F14" s="36" t="s">
        <v>43</v>
      </c>
      <c r="G14" s="24">
        <v>22.5</v>
      </c>
      <c r="H14" s="26">
        <f t="shared" si="0"/>
        <v>8.181818181818182</v>
      </c>
      <c r="I14" s="24">
        <v>9.1</v>
      </c>
      <c r="J14" s="26">
        <f t="shared" si="1"/>
        <v>18.958333333333336</v>
      </c>
      <c r="K14" s="33">
        <v>92.43</v>
      </c>
      <c r="L14" s="26">
        <f t="shared" si="2"/>
        <v>12.692848642215727</v>
      </c>
      <c r="M14" s="24">
        <v>114.1</v>
      </c>
      <c r="N14" s="26">
        <f t="shared" si="3"/>
        <v>16.581945661700264</v>
      </c>
      <c r="O14" s="24">
        <v>54.44</v>
      </c>
      <c r="P14" s="26">
        <f t="shared" si="4"/>
        <v>16.418074944893462</v>
      </c>
      <c r="Q14" s="26">
        <f t="shared" si="5"/>
        <v>72.83302076396097</v>
      </c>
      <c r="R14" s="27"/>
    </row>
    <row r="15" spans="1:18" ht="15.75" customHeight="1">
      <c r="A15" s="2">
        <v>11</v>
      </c>
      <c r="B15" s="35">
        <v>25</v>
      </c>
      <c r="C15" s="35">
        <v>10</v>
      </c>
      <c r="D15" s="36" t="s">
        <v>115</v>
      </c>
      <c r="E15" s="49">
        <v>37686</v>
      </c>
      <c r="F15" s="36" t="s">
        <v>116</v>
      </c>
      <c r="G15" s="24">
        <v>25.5</v>
      </c>
      <c r="H15" s="26">
        <f t="shared" si="0"/>
        <v>9.272727272727273</v>
      </c>
      <c r="I15" s="24">
        <v>7.1</v>
      </c>
      <c r="J15" s="26">
        <f t="shared" si="1"/>
        <v>14.791666666666668</v>
      </c>
      <c r="K15" s="33">
        <v>58.66</v>
      </c>
      <c r="L15" s="26">
        <f t="shared" si="2"/>
        <v>19.999999999999996</v>
      </c>
      <c r="M15" s="24">
        <v>131.2</v>
      </c>
      <c r="N15" s="26">
        <f t="shared" si="3"/>
        <v>14.420731707317074</v>
      </c>
      <c r="O15" s="24">
        <v>63.28</v>
      </c>
      <c r="P15" s="26">
        <f t="shared" si="4"/>
        <v>14.124525916561314</v>
      </c>
      <c r="Q15" s="26">
        <f t="shared" si="5"/>
        <v>72.60965156327234</v>
      </c>
      <c r="R15" s="27"/>
    </row>
    <row r="16" spans="1:18" ht="15.75" customHeight="1">
      <c r="A16" s="2">
        <v>12</v>
      </c>
      <c r="B16" s="35">
        <v>45</v>
      </c>
      <c r="C16" s="35">
        <v>10</v>
      </c>
      <c r="D16" s="36" t="s">
        <v>132</v>
      </c>
      <c r="E16" s="49">
        <v>37617</v>
      </c>
      <c r="F16" s="36" t="s">
        <v>15</v>
      </c>
      <c r="G16" s="24">
        <v>32.5</v>
      </c>
      <c r="H16" s="26">
        <f t="shared" si="0"/>
        <v>11.818181818181818</v>
      </c>
      <c r="I16" s="24">
        <v>8.1</v>
      </c>
      <c r="J16" s="26">
        <f t="shared" si="1"/>
        <v>16.875</v>
      </c>
      <c r="K16" s="33">
        <v>97.82</v>
      </c>
      <c r="L16" s="26">
        <f t="shared" si="2"/>
        <v>11.993457370680842</v>
      </c>
      <c r="M16" s="24">
        <v>123.7</v>
      </c>
      <c r="N16" s="26">
        <f t="shared" si="3"/>
        <v>15.295068714632174</v>
      </c>
      <c r="O16" s="24">
        <v>53.78</v>
      </c>
      <c r="P16" s="26">
        <f t="shared" si="4"/>
        <v>16.61956117515805</v>
      </c>
      <c r="Q16" s="26">
        <f t="shared" si="5"/>
        <v>72.60126907865289</v>
      </c>
      <c r="R16" s="27"/>
    </row>
    <row r="17" spans="1:18" ht="15.75" customHeight="1">
      <c r="A17" s="2">
        <v>13</v>
      </c>
      <c r="B17" s="35">
        <v>24</v>
      </c>
      <c r="C17" s="35">
        <v>10</v>
      </c>
      <c r="D17" s="36" t="s">
        <v>159</v>
      </c>
      <c r="E17" s="49">
        <v>37671</v>
      </c>
      <c r="F17" s="36" t="s">
        <v>10</v>
      </c>
      <c r="G17" s="24">
        <v>27</v>
      </c>
      <c r="H17" s="26">
        <f t="shared" si="0"/>
        <v>9.818181818181818</v>
      </c>
      <c r="I17" s="24">
        <v>7.1</v>
      </c>
      <c r="J17" s="26">
        <f t="shared" si="1"/>
        <v>14.791666666666668</v>
      </c>
      <c r="K17" s="33">
        <v>87.88</v>
      </c>
      <c r="L17" s="26">
        <f t="shared" si="2"/>
        <v>13.35002275830678</v>
      </c>
      <c r="M17" s="24">
        <v>102.7</v>
      </c>
      <c r="N17" s="26">
        <f t="shared" si="3"/>
        <v>18.42259006815969</v>
      </c>
      <c r="O17" s="24">
        <v>55.71</v>
      </c>
      <c r="P17" s="26">
        <f t="shared" si="4"/>
        <v>16.043798240890325</v>
      </c>
      <c r="Q17" s="26">
        <f t="shared" si="5"/>
        <v>72.42625955220528</v>
      </c>
      <c r="R17" s="27"/>
    </row>
    <row r="18" spans="1:18" ht="15.75" customHeight="1">
      <c r="A18" s="2">
        <v>14</v>
      </c>
      <c r="B18" s="35">
        <v>51</v>
      </c>
      <c r="C18" s="35">
        <v>11</v>
      </c>
      <c r="D18" s="36" t="s">
        <v>151</v>
      </c>
      <c r="E18" s="49">
        <v>37461</v>
      </c>
      <c r="F18" s="36" t="s">
        <v>23</v>
      </c>
      <c r="G18" s="24">
        <v>30</v>
      </c>
      <c r="H18" s="26">
        <f t="shared" si="0"/>
        <v>10.909090909090908</v>
      </c>
      <c r="I18" s="24">
        <v>9.2</v>
      </c>
      <c r="J18" s="26">
        <f t="shared" si="1"/>
        <v>19.166666666666668</v>
      </c>
      <c r="K18" s="33">
        <v>118.37</v>
      </c>
      <c r="L18" s="26">
        <f t="shared" si="2"/>
        <v>9.911295091661737</v>
      </c>
      <c r="M18" s="24">
        <v>114.1</v>
      </c>
      <c r="N18" s="26">
        <f t="shared" si="3"/>
        <v>16.581945661700264</v>
      </c>
      <c r="O18" s="24">
        <v>57.62</v>
      </c>
      <c r="P18" s="26">
        <f t="shared" si="4"/>
        <v>15.511975008677542</v>
      </c>
      <c r="Q18" s="26">
        <f t="shared" si="5"/>
        <v>72.08097333779712</v>
      </c>
      <c r="R18" s="27"/>
    </row>
    <row r="19" spans="1:18" ht="15.75" customHeight="1">
      <c r="A19" s="2">
        <v>15</v>
      </c>
      <c r="B19" s="35">
        <v>46</v>
      </c>
      <c r="C19" s="35">
        <v>11</v>
      </c>
      <c r="D19" s="36" t="s">
        <v>138</v>
      </c>
      <c r="E19" s="49">
        <v>37755</v>
      </c>
      <c r="F19" s="36" t="s">
        <v>31</v>
      </c>
      <c r="G19" s="24">
        <v>30.5</v>
      </c>
      <c r="H19" s="26">
        <f t="shared" si="0"/>
        <v>11.090909090909092</v>
      </c>
      <c r="I19" s="24">
        <v>6</v>
      </c>
      <c r="J19" s="26">
        <f t="shared" si="1"/>
        <v>12.5</v>
      </c>
      <c r="K19" s="33">
        <v>82.53</v>
      </c>
      <c r="L19" s="26">
        <f t="shared" si="2"/>
        <v>14.215436810856655</v>
      </c>
      <c r="M19" s="24">
        <v>113.3</v>
      </c>
      <c r="N19" s="26">
        <f t="shared" si="3"/>
        <v>16.699029126213592</v>
      </c>
      <c r="O19" s="24">
        <v>51.59</v>
      </c>
      <c r="P19" s="26">
        <f t="shared" si="4"/>
        <v>17.325062996704787</v>
      </c>
      <c r="Q19" s="26">
        <f t="shared" si="5"/>
        <v>71.83043802468413</v>
      </c>
      <c r="R19" s="27"/>
    </row>
    <row r="20" spans="1:18" ht="15.75" customHeight="1">
      <c r="A20" s="2">
        <v>16</v>
      </c>
      <c r="B20" s="35">
        <v>45</v>
      </c>
      <c r="C20" s="35">
        <v>10</v>
      </c>
      <c r="D20" s="36" t="s">
        <v>133</v>
      </c>
      <c r="E20" s="49">
        <v>37948</v>
      </c>
      <c r="F20" s="36" t="s">
        <v>15</v>
      </c>
      <c r="G20" s="24">
        <v>25</v>
      </c>
      <c r="H20" s="26">
        <f t="shared" si="0"/>
        <v>9.090909090909092</v>
      </c>
      <c r="I20" s="24">
        <v>8</v>
      </c>
      <c r="J20" s="26">
        <f t="shared" si="1"/>
        <v>16.666666666666668</v>
      </c>
      <c r="K20" s="33">
        <v>84.07</v>
      </c>
      <c r="L20" s="26">
        <f t="shared" si="2"/>
        <v>13.95503746877602</v>
      </c>
      <c r="M20" s="24">
        <v>122.5</v>
      </c>
      <c r="N20" s="26">
        <f t="shared" si="3"/>
        <v>15.444897959183674</v>
      </c>
      <c r="O20" s="24">
        <v>56.31</v>
      </c>
      <c r="P20" s="26">
        <f t="shared" si="4"/>
        <v>15.872846741253772</v>
      </c>
      <c r="Q20" s="26">
        <f t="shared" si="5"/>
        <v>71.03035792678922</v>
      </c>
      <c r="R20" s="27"/>
    </row>
    <row r="21" spans="1:18" ht="15.75" customHeight="1">
      <c r="A21" s="2">
        <v>17</v>
      </c>
      <c r="B21" s="35">
        <v>49</v>
      </c>
      <c r="C21" s="35">
        <v>11</v>
      </c>
      <c r="D21" s="36" t="s">
        <v>57</v>
      </c>
      <c r="E21" s="49">
        <v>37428</v>
      </c>
      <c r="F21" s="36" t="s">
        <v>35</v>
      </c>
      <c r="G21" s="24">
        <v>27</v>
      </c>
      <c r="H21" s="26">
        <f t="shared" si="0"/>
        <v>9.818181818181818</v>
      </c>
      <c r="I21" s="24">
        <v>6.8</v>
      </c>
      <c r="J21" s="26">
        <f t="shared" si="1"/>
        <v>14.166666666666668</v>
      </c>
      <c r="K21" s="33">
        <v>94.24</v>
      </c>
      <c r="L21" s="26">
        <f t="shared" si="2"/>
        <v>12.4490662139219</v>
      </c>
      <c r="M21" s="24">
        <v>110.7</v>
      </c>
      <c r="N21" s="26">
        <f t="shared" si="3"/>
        <v>17.091237579042456</v>
      </c>
      <c r="O21" s="24">
        <v>52.85</v>
      </c>
      <c r="P21" s="26">
        <f t="shared" si="4"/>
        <v>16.9120151371807</v>
      </c>
      <c r="Q21" s="26">
        <f t="shared" si="5"/>
        <v>70.43716741499354</v>
      </c>
      <c r="R21" s="27"/>
    </row>
    <row r="22" spans="1:18" ht="15.75" customHeight="1">
      <c r="A22" s="2">
        <v>18</v>
      </c>
      <c r="B22" s="35">
        <v>36</v>
      </c>
      <c r="C22" s="35">
        <v>9</v>
      </c>
      <c r="D22" s="27" t="s">
        <v>165</v>
      </c>
      <c r="E22" s="50">
        <v>38153</v>
      </c>
      <c r="F22" s="27" t="s">
        <v>168</v>
      </c>
      <c r="G22" s="24">
        <v>17.5</v>
      </c>
      <c r="H22" s="26">
        <f t="shared" si="0"/>
        <v>6.363636363636363</v>
      </c>
      <c r="I22" s="24">
        <v>9</v>
      </c>
      <c r="J22" s="26">
        <f t="shared" si="1"/>
        <v>18.75</v>
      </c>
      <c r="K22" s="33">
        <v>114.88</v>
      </c>
      <c r="L22" s="26">
        <f t="shared" si="2"/>
        <v>10.212395543175486</v>
      </c>
      <c r="M22" s="24">
        <v>111.7</v>
      </c>
      <c r="N22" s="26">
        <f t="shared" si="3"/>
        <v>16.93822739480752</v>
      </c>
      <c r="O22" s="24">
        <v>51.25</v>
      </c>
      <c r="P22" s="26">
        <f t="shared" si="4"/>
        <v>17.439999999999998</v>
      </c>
      <c r="Q22" s="26">
        <f t="shared" si="5"/>
        <v>69.70425930161936</v>
      </c>
      <c r="R22" s="27"/>
    </row>
    <row r="23" spans="1:18" ht="15.75" customHeight="1">
      <c r="A23" s="2">
        <v>19</v>
      </c>
      <c r="B23" s="35">
        <v>23</v>
      </c>
      <c r="C23" s="35">
        <v>9</v>
      </c>
      <c r="D23" s="36" t="s">
        <v>107</v>
      </c>
      <c r="E23" s="49">
        <v>38318</v>
      </c>
      <c r="F23" s="36" t="s">
        <v>108</v>
      </c>
      <c r="G23" s="24">
        <v>22</v>
      </c>
      <c r="H23" s="26">
        <f t="shared" si="0"/>
        <v>8</v>
      </c>
      <c r="I23" s="24">
        <v>7.4</v>
      </c>
      <c r="J23" s="26">
        <f t="shared" si="1"/>
        <v>15.416666666666668</v>
      </c>
      <c r="K23" s="33">
        <v>80.11</v>
      </c>
      <c r="L23" s="26">
        <f t="shared" si="2"/>
        <v>14.644863312944699</v>
      </c>
      <c r="M23" s="24">
        <v>112.2</v>
      </c>
      <c r="N23" s="26">
        <f t="shared" si="3"/>
        <v>16.862745098039216</v>
      </c>
      <c r="O23" s="24">
        <v>61.4</v>
      </c>
      <c r="P23" s="26">
        <f t="shared" si="4"/>
        <v>14.55700325732899</v>
      </c>
      <c r="Q23" s="26">
        <f t="shared" si="5"/>
        <v>69.48127833497958</v>
      </c>
      <c r="R23" s="27"/>
    </row>
    <row r="24" spans="1:18" ht="15.75" customHeight="1">
      <c r="A24" s="2">
        <v>20</v>
      </c>
      <c r="B24" s="35">
        <v>13</v>
      </c>
      <c r="C24" s="35">
        <v>10</v>
      </c>
      <c r="D24" s="36" t="s">
        <v>93</v>
      </c>
      <c r="E24" s="49">
        <v>37789</v>
      </c>
      <c r="F24" s="36" t="s">
        <v>91</v>
      </c>
      <c r="G24" s="24">
        <v>29</v>
      </c>
      <c r="H24" s="26">
        <f t="shared" si="0"/>
        <v>10.545454545454545</v>
      </c>
      <c r="I24" s="24">
        <v>8</v>
      </c>
      <c r="J24" s="26">
        <f t="shared" si="1"/>
        <v>16.666666666666668</v>
      </c>
      <c r="K24" s="33">
        <v>91.25</v>
      </c>
      <c r="L24" s="26">
        <f t="shared" si="2"/>
        <v>12.856986301369862</v>
      </c>
      <c r="M24" s="24">
        <v>110.7</v>
      </c>
      <c r="N24" s="26">
        <f t="shared" si="3"/>
        <v>17.091237579042456</v>
      </c>
      <c r="O24" s="24">
        <v>75.34</v>
      </c>
      <c r="P24" s="26">
        <f t="shared" si="4"/>
        <v>11.863551898062116</v>
      </c>
      <c r="Q24" s="26">
        <f t="shared" si="5"/>
        <v>69.02389699059565</v>
      </c>
      <c r="R24" s="27"/>
    </row>
    <row r="25" spans="1:18" ht="15.75" customHeight="1">
      <c r="A25" s="2">
        <v>21</v>
      </c>
      <c r="B25" s="35">
        <v>10</v>
      </c>
      <c r="C25" s="35">
        <v>10</v>
      </c>
      <c r="D25" s="36" t="s">
        <v>85</v>
      </c>
      <c r="E25" s="49">
        <v>37621</v>
      </c>
      <c r="F25" s="36" t="s">
        <v>34</v>
      </c>
      <c r="G25" s="24">
        <v>26.5</v>
      </c>
      <c r="H25" s="26">
        <f t="shared" si="0"/>
        <v>9.636363636363637</v>
      </c>
      <c r="I25" s="24">
        <v>9</v>
      </c>
      <c r="J25" s="26">
        <f t="shared" si="1"/>
        <v>18.75</v>
      </c>
      <c r="K25" s="33">
        <v>102.11</v>
      </c>
      <c r="L25" s="26">
        <f t="shared" si="2"/>
        <v>11.489570071491528</v>
      </c>
      <c r="M25" s="24">
        <v>123.8</v>
      </c>
      <c r="N25" s="26">
        <f t="shared" si="3"/>
        <v>15.282714054927302</v>
      </c>
      <c r="O25" s="24">
        <v>64.53</v>
      </c>
      <c r="P25" s="26">
        <f t="shared" si="4"/>
        <v>13.850922051758872</v>
      </c>
      <c r="Q25" s="26">
        <f t="shared" si="5"/>
        <v>69.00956981454134</v>
      </c>
      <c r="R25" s="27"/>
    </row>
    <row r="26" spans="1:18" ht="15.75" customHeight="1">
      <c r="A26" s="2">
        <v>22</v>
      </c>
      <c r="B26" s="35">
        <v>36</v>
      </c>
      <c r="C26" s="35">
        <v>9</v>
      </c>
      <c r="D26" s="27" t="s">
        <v>166</v>
      </c>
      <c r="E26" s="50">
        <v>38250</v>
      </c>
      <c r="F26" s="27" t="s">
        <v>168</v>
      </c>
      <c r="G26" s="24">
        <v>24</v>
      </c>
      <c r="H26" s="26">
        <f t="shared" si="0"/>
        <v>8.727272727272727</v>
      </c>
      <c r="I26" s="24">
        <v>4.3</v>
      </c>
      <c r="J26" s="26">
        <f t="shared" si="1"/>
        <v>8.958333333333334</v>
      </c>
      <c r="K26" s="33">
        <v>74.9</v>
      </c>
      <c r="L26" s="26">
        <f t="shared" si="2"/>
        <v>15.663551401869155</v>
      </c>
      <c r="M26" s="24">
        <v>97.9</v>
      </c>
      <c r="N26" s="26">
        <f t="shared" si="3"/>
        <v>19.325842696629213</v>
      </c>
      <c r="O26" s="24">
        <v>55.53</v>
      </c>
      <c r="P26" s="26">
        <f t="shared" si="4"/>
        <v>16.09580406987214</v>
      </c>
      <c r="Q26" s="26">
        <f t="shared" si="5"/>
        <v>68.77080422897657</v>
      </c>
      <c r="R26" s="27"/>
    </row>
    <row r="27" spans="1:18" ht="15.75" customHeight="1">
      <c r="A27" s="2">
        <v>23</v>
      </c>
      <c r="B27" s="35">
        <v>46</v>
      </c>
      <c r="C27" s="35">
        <v>9</v>
      </c>
      <c r="D27" s="36" t="s">
        <v>137</v>
      </c>
      <c r="E27" s="49">
        <v>37852</v>
      </c>
      <c r="F27" s="36" t="s">
        <v>31</v>
      </c>
      <c r="G27" s="24">
        <v>27.5</v>
      </c>
      <c r="H27" s="26">
        <f t="shared" si="0"/>
        <v>10</v>
      </c>
      <c r="I27" s="24">
        <v>5.3</v>
      </c>
      <c r="J27" s="26">
        <f t="shared" si="1"/>
        <v>11.041666666666668</v>
      </c>
      <c r="K27" s="33">
        <v>104.03</v>
      </c>
      <c r="L27" s="26">
        <f t="shared" si="2"/>
        <v>11.277516101124673</v>
      </c>
      <c r="M27" s="24">
        <v>106.7</v>
      </c>
      <c r="N27" s="26">
        <f t="shared" si="3"/>
        <v>17.7319587628866</v>
      </c>
      <c r="O27" s="24">
        <v>49.5</v>
      </c>
      <c r="P27" s="26">
        <f t="shared" si="4"/>
        <v>18.056565656565656</v>
      </c>
      <c r="Q27" s="26">
        <f t="shared" si="5"/>
        <v>68.1077071872436</v>
      </c>
      <c r="R27" s="27"/>
    </row>
    <row r="28" spans="1:18" ht="15.75" customHeight="1">
      <c r="A28" s="2">
        <v>24</v>
      </c>
      <c r="B28" s="35">
        <v>22</v>
      </c>
      <c r="C28" s="35">
        <v>11</v>
      </c>
      <c r="D28" s="36" t="s">
        <v>104</v>
      </c>
      <c r="E28" s="49">
        <v>37537</v>
      </c>
      <c r="F28" s="36" t="s">
        <v>102</v>
      </c>
      <c r="G28" s="24">
        <v>31.5</v>
      </c>
      <c r="H28" s="26">
        <f t="shared" si="0"/>
        <v>11.454545454545455</v>
      </c>
      <c r="I28" s="24">
        <v>6.2</v>
      </c>
      <c r="J28" s="26">
        <f t="shared" si="1"/>
        <v>12.916666666666668</v>
      </c>
      <c r="K28" s="33">
        <v>101</v>
      </c>
      <c r="L28" s="26">
        <f t="shared" si="2"/>
        <v>11.615841584158414</v>
      </c>
      <c r="M28" s="24">
        <v>117.1</v>
      </c>
      <c r="N28" s="26">
        <f t="shared" si="3"/>
        <v>16.157130657557644</v>
      </c>
      <c r="O28" s="24">
        <v>61.28</v>
      </c>
      <c r="P28" s="26">
        <f t="shared" si="4"/>
        <v>14.5855091383812</v>
      </c>
      <c r="Q28" s="26">
        <f t="shared" si="5"/>
        <v>66.72969350130938</v>
      </c>
      <c r="R28" s="27"/>
    </row>
    <row r="29" spans="1:18" ht="15.75" customHeight="1">
      <c r="A29" s="2">
        <v>25</v>
      </c>
      <c r="B29" s="35">
        <v>12</v>
      </c>
      <c r="C29" s="35">
        <v>10</v>
      </c>
      <c r="D29" s="36" t="s">
        <v>30</v>
      </c>
      <c r="E29" s="49">
        <v>37832</v>
      </c>
      <c r="F29" s="36" t="s">
        <v>9</v>
      </c>
      <c r="G29" s="24">
        <v>19</v>
      </c>
      <c r="H29" s="26">
        <f t="shared" si="0"/>
        <v>6.909090909090909</v>
      </c>
      <c r="I29" s="24">
        <v>7.7</v>
      </c>
      <c r="J29" s="26">
        <f t="shared" si="1"/>
        <v>16.041666666666668</v>
      </c>
      <c r="K29" s="33">
        <v>104.01</v>
      </c>
      <c r="L29" s="26">
        <f t="shared" si="2"/>
        <v>11.27968464570714</v>
      </c>
      <c r="M29" s="24">
        <v>94.6</v>
      </c>
      <c r="N29" s="26">
        <f t="shared" si="3"/>
        <v>20</v>
      </c>
      <c r="O29" s="24">
        <v>72.53</v>
      </c>
      <c r="P29" s="26">
        <f t="shared" si="4"/>
        <v>12.323176616572452</v>
      </c>
      <c r="Q29" s="26">
        <f t="shared" si="5"/>
        <v>66.55361883803717</v>
      </c>
      <c r="R29" s="27"/>
    </row>
    <row r="30" spans="1:18" ht="15.75" customHeight="1">
      <c r="A30" s="2">
        <v>26</v>
      </c>
      <c r="B30" s="35">
        <v>29</v>
      </c>
      <c r="C30" s="35">
        <v>9</v>
      </c>
      <c r="D30" s="41" t="s">
        <v>160</v>
      </c>
      <c r="E30" s="49">
        <v>38201</v>
      </c>
      <c r="F30" s="36" t="s">
        <v>11</v>
      </c>
      <c r="G30" s="24">
        <v>16.5</v>
      </c>
      <c r="H30" s="26">
        <f t="shared" si="0"/>
        <v>6</v>
      </c>
      <c r="I30" s="24">
        <v>6.2</v>
      </c>
      <c r="J30" s="26">
        <f t="shared" si="1"/>
        <v>12.916666666666668</v>
      </c>
      <c r="K30" s="33">
        <v>81.35</v>
      </c>
      <c r="L30" s="26">
        <f t="shared" si="2"/>
        <v>14.421634910878916</v>
      </c>
      <c r="M30" s="24">
        <v>114.9</v>
      </c>
      <c r="N30" s="26">
        <f t="shared" si="3"/>
        <v>16.466492602262836</v>
      </c>
      <c r="O30" s="24">
        <v>54.69</v>
      </c>
      <c r="P30" s="26">
        <f t="shared" si="4"/>
        <v>16.34302431888828</v>
      </c>
      <c r="Q30" s="26">
        <f t="shared" si="5"/>
        <v>66.1478184986967</v>
      </c>
      <c r="R30" s="27"/>
    </row>
    <row r="31" spans="1:18" ht="15.75" customHeight="1">
      <c r="A31" s="2">
        <v>27</v>
      </c>
      <c r="B31" s="35">
        <v>1</v>
      </c>
      <c r="C31" s="35">
        <v>9</v>
      </c>
      <c r="D31" s="36" t="s">
        <v>37</v>
      </c>
      <c r="E31" s="49">
        <v>38274</v>
      </c>
      <c r="F31" s="42" t="s">
        <v>33</v>
      </c>
      <c r="G31" s="24">
        <v>19.5</v>
      </c>
      <c r="H31" s="26">
        <f t="shared" si="0"/>
        <v>7.090909090909091</v>
      </c>
      <c r="I31" s="20">
        <v>7</v>
      </c>
      <c r="J31" s="26">
        <f t="shared" si="1"/>
        <v>14.583333333333334</v>
      </c>
      <c r="K31" s="33">
        <v>81.74</v>
      </c>
      <c r="L31" s="26">
        <f t="shared" si="2"/>
        <v>14.352826033765597</v>
      </c>
      <c r="M31" s="20">
        <v>109.6</v>
      </c>
      <c r="N31" s="26">
        <f t="shared" si="3"/>
        <v>17.26277372262774</v>
      </c>
      <c r="O31" s="20">
        <v>72.1</v>
      </c>
      <c r="P31" s="26">
        <f t="shared" si="4"/>
        <v>12.396671289875174</v>
      </c>
      <c r="Q31" s="26">
        <f t="shared" si="5"/>
        <v>65.68651347051093</v>
      </c>
      <c r="R31" s="27"/>
    </row>
    <row r="32" spans="1:18" ht="15.75" customHeight="1">
      <c r="A32" s="2">
        <v>28</v>
      </c>
      <c r="B32" s="35">
        <v>12</v>
      </c>
      <c r="C32" s="35">
        <v>9</v>
      </c>
      <c r="D32" s="36" t="s">
        <v>88</v>
      </c>
      <c r="E32" s="49">
        <v>38274</v>
      </c>
      <c r="F32" s="36" t="s">
        <v>89</v>
      </c>
      <c r="G32" s="24">
        <v>25.5</v>
      </c>
      <c r="H32" s="26">
        <f t="shared" si="0"/>
        <v>9.272727272727273</v>
      </c>
      <c r="I32" s="24">
        <v>6</v>
      </c>
      <c r="J32" s="26">
        <f t="shared" si="1"/>
        <v>12.5</v>
      </c>
      <c r="K32" s="33">
        <v>103.71</v>
      </c>
      <c r="L32" s="26">
        <f t="shared" si="2"/>
        <v>11.31231318098544</v>
      </c>
      <c r="M32" s="24">
        <v>107.5</v>
      </c>
      <c r="N32" s="26">
        <f t="shared" si="3"/>
        <v>17.6</v>
      </c>
      <c r="O32" s="24">
        <v>62.6</v>
      </c>
      <c r="P32" s="26">
        <f t="shared" si="4"/>
        <v>14.277955271565494</v>
      </c>
      <c r="Q32" s="26">
        <f t="shared" si="5"/>
        <v>64.9629957252782</v>
      </c>
      <c r="R32" s="27"/>
    </row>
    <row r="33" spans="1:18" ht="15.75" customHeight="1">
      <c r="A33" s="2">
        <v>29</v>
      </c>
      <c r="B33" s="35">
        <v>18</v>
      </c>
      <c r="C33" s="35">
        <v>11</v>
      </c>
      <c r="D33" s="36" t="s">
        <v>97</v>
      </c>
      <c r="E33" s="49">
        <v>37542</v>
      </c>
      <c r="F33" s="36" t="s">
        <v>44</v>
      </c>
      <c r="G33" s="24">
        <v>23</v>
      </c>
      <c r="H33" s="26">
        <f t="shared" si="0"/>
        <v>8.363636363636363</v>
      </c>
      <c r="I33" s="24">
        <v>7.5</v>
      </c>
      <c r="J33" s="26">
        <f t="shared" si="1"/>
        <v>15.625</v>
      </c>
      <c r="K33" s="33">
        <v>121.9</v>
      </c>
      <c r="L33" s="26">
        <f t="shared" si="2"/>
        <v>9.624282198523378</v>
      </c>
      <c r="M33" s="24">
        <v>115.2</v>
      </c>
      <c r="N33" s="26">
        <f t="shared" si="3"/>
        <v>16.42361111111111</v>
      </c>
      <c r="O33" s="24">
        <v>62.75</v>
      </c>
      <c r="P33" s="26">
        <f t="shared" si="4"/>
        <v>14.24382470119522</v>
      </c>
      <c r="Q33" s="26">
        <f t="shared" si="5"/>
        <v>64.28035437446607</v>
      </c>
      <c r="R33" s="27"/>
    </row>
    <row r="34" spans="1:18" ht="15.75" customHeight="1">
      <c r="A34" s="2">
        <v>30</v>
      </c>
      <c r="B34" s="35">
        <v>2</v>
      </c>
      <c r="C34" s="35">
        <v>9</v>
      </c>
      <c r="D34" s="43" t="s">
        <v>161</v>
      </c>
      <c r="E34" s="51">
        <v>38298</v>
      </c>
      <c r="F34" s="43" t="s">
        <v>163</v>
      </c>
      <c r="G34" s="20">
        <v>17.5</v>
      </c>
      <c r="H34" s="26">
        <f t="shared" si="0"/>
        <v>6.363636363636363</v>
      </c>
      <c r="I34" s="20">
        <v>8</v>
      </c>
      <c r="J34" s="26">
        <f t="shared" si="1"/>
        <v>16.666666666666668</v>
      </c>
      <c r="K34" s="33">
        <v>155.43</v>
      </c>
      <c r="L34" s="26">
        <f t="shared" si="2"/>
        <v>7.548092388856719</v>
      </c>
      <c r="M34" s="20">
        <v>116.8</v>
      </c>
      <c r="N34" s="26">
        <f t="shared" si="3"/>
        <v>16.198630136986303</v>
      </c>
      <c r="O34" s="20">
        <v>56.06</v>
      </c>
      <c r="P34" s="26">
        <f t="shared" si="4"/>
        <v>15.943631823046735</v>
      </c>
      <c r="Q34" s="26">
        <f t="shared" si="5"/>
        <v>62.72065737919279</v>
      </c>
      <c r="R34" s="27"/>
    </row>
    <row r="35" spans="1:18" ht="15.75" customHeight="1">
      <c r="A35" s="2">
        <v>31</v>
      </c>
      <c r="B35" s="35">
        <v>3</v>
      </c>
      <c r="C35" s="35">
        <v>10</v>
      </c>
      <c r="D35" s="43" t="s">
        <v>179</v>
      </c>
      <c r="E35" s="51">
        <v>37829</v>
      </c>
      <c r="F35" s="43" t="s">
        <v>66</v>
      </c>
      <c r="G35" s="20">
        <v>23</v>
      </c>
      <c r="H35" s="26">
        <f t="shared" si="0"/>
        <v>8.363636363636363</v>
      </c>
      <c r="I35" s="20">
        <v>5.8</v>
      </c>
      <c r="J35" s="26">
        <f t="shared" si="1"/>
        <v>12.083333333333334</v>
      </c>
      <c r="K35" s="33">
        <v>135.88</v>
      </c>
      <c r="L35" s="26">
        <f t="shared" si="2"/>
        <v>8.634088901972328</v>
      </c>
      <c r="M35" s="20">
        <v>102.4</v>
      </c>
      <c r="N35" s="26">
        <f t="shared" si="3"/>
        <v>18.4765625</v>
      </c>
      <c r="O35" s="20">
        <v>59.5</v>
      </c>
      <c r="P35" s="26">
        <f t="shared" si="4"/>
        <v>15.021848739495798</v>
      </c>
      <c r="Q35" s="26">
        <f t="shared" si="5"/>
        <v>62.57946983843782</v>
      </c>
      <c r="R35" s="27"/>
    </row>
    <row r="36" spans="1:18" ht="15.75" customHeight="1">
      <c r="A36" s="2">
        <v>32</v>
      </c>
      <c r="B36" s="35">
        <v>26</v>
      </c>
      <c r="C36" s="35">
        <v>9</v>
      </c>
      <c r="D36" s="36" t="s">
        <v>118</v>
      </c>
      <c r="E36" s="49">
        <v>38323</v>
      </c>
      <c r="F36" s="36" t="s">
        <v>117</v>
      </c>
      <c r="G36" s="24">
        <v>18.5</v>
      </c>
      <c r="H36" s="26">
        <f t="shared" si="0"/>
        <v>6.7272727272727275</v>
      </c>
      <c r="I36" s="24">
        <v>3.5</v>
      </c>
      <c r="J36" s="26">
        <f t="shared" si="1"/>
        <v>7.291666666666667</v>
      </c>
      <c r="K36" s="33">
        <v>94.44</v>
      </c>
      <c r="L36" s="26">
        <f t="shared" si="2"/>
        <v>12.42270224481152</v>
      </c>
      <c r="M36" s="24">
        <v>111</v>
      </c>
      <c r="N36" s="26">
        <f t="shared" si="3"/>
        <v>17.045045045045047</v>
      </c>
      <c r="O36" s="24">
        <v>52.25</v>
      </c>
      <c r="P36" s="26">
        <f t="shared" si="4"/>
        <v>17.10622009569378</v>
      </c>
      <c r="Q36" s="26">
        <f t="shared" si="5"/>
        <v>60.59290677948974</v>
      </c>
      <c r="R36" s="27"/>
    </row>
    <row r="37" spans="1:18" ht="15.75" customHeight="1">
      <c r="A37" s="2">
        <v>33</v>
      </c>
      <c r="B37" s="35">
        <v>30</v>
      </c>
      <c r="C37" s="35">
        <v>9</v>
      </c>
      <c r="D37" s="36" t="s">
        <v>125</v>
      </c>
      <c r="E37" s="49">
        <v>38185</v>
      </c>
      <c r="F37" s="36" t="s">
        <v>26</v>
      </c>
      <c r="G37" s="24">
        <v>25</v>
      </c>
      <c r="H37" s="26">
        <f t="shared" si="0"/>
        <v>9.090909090909092</v>
      </c>
      <c r="I37" s="24">
        <v>4</v>
      </c>
      <c r="J37" s="26">
        <f t="shared" si="1"/>
        <v>8.333333333333334</v>
      </c>
      <c r="K37" s="33">
        <v>111.67</v>
      </c>
      <c r="L37" s="26">
        <f t="shared" si="2"/>
        <v>10.505955046118025</v>
      </c>
      <c r="M37" s="24">
        <v>108.5</v>
      </c>
      <c r="N37" s="26">
        <f t="shared" si="3"/>
        <v>17.43778801843318</v>
      </c>
      <c r="O37" s="24">
        <v>64.69</v>
      </c>
      <c r="P37" s="26">
        <f t="shared" si="4"/>
        <v>13.816664090276705</v>
      </c>
      <c r="Q37" s="26">
        <f t="shared" si="5"/>
        <v>59.18464957907034</v>
      </c>
      <c r="R37" s="27"/>
    </row>
    <row r="38" spans="1:18" ht="15.75" customHeight="1">
      <c r="A38" s="2">
        <v>34</v>
      </c>
      <c r="B38" s="35">
        <v>23</v>
      </c>
      <c r="C38" s="35">
        <v>10</v>
      </c>
      <c r="D38" s="36" t="s">
        <v>109</v>
      </c>
      <c r="E38" s="49">
        <v>37627</v>
      </c>
      <c r="F38" s="36" t="s">
        <v>110</v>
      </c>
      <c r="G38" s="24">
        <v>10.5</v>
      </c>
      <c r="H38" s="26">
        <f t="shared" si="0"/>
        <v>3.8181818181818183</v>
      </c>
      <c r="I38" s="24">
        <v>7.2</v>
      </c>
      <c r="J38" s="26">
        <f t="shared" si="1"/>
        <v>15</v>
      </c>
      <c r="K38" s="33">
        <v>120.5</v>
      </c>
      <c r="L38" s="26">
        <f t="shared" si="2"/>
        <v>9.73609958506224</v>
      </c>
      <c r="M38" s="24">
        <v>117.9</v>
      </c>
      <c r="N38" s="26">
        <f t="shared" si="3"/>
        <v>16.047497879558946</v>
      </c>
      <c r="O38" s="24">
        <v>74.25</v>
      </c>
      <c r="P38" s="26">
        <f t="shared" si="4"/>
        <v>12.037710437710437</v>
      </c>
      <c r="Q38" s="26">
        <f t="shared" si="5"/>
        <v>56.639489720513446</v>
      </c>
      <c r="R38" s="27"/>
    </row>
    <row r="39" spans="1:18" ht="15.75" customHeight="1">
      <c r="A39" s="2">
        <v>35</v>
      </c>
      <c r="B39" s="35">
        <v>2</v>
      </c>
      <c r="C39" s="35">
        <v>11</v>
      </c>
      <c r="D39" s="43" t="s">
        <v>162</v>
      </c>
      <c r="E39" s="51">
        <v>37572</v>
      </c>
      <c r="F39" s="43" t="s">
        <v>163</v>
      </c>
      <c r="G39" s="20">
        <v>16.5</v>
      </c>
      <c r="H39" s="26">
        <f t="shared" si="0"/>
        <v>6</v>
      </c>
      <c r="I39" s="20">
        <v>6</v>
      </c>
      <c r="J39" s="26">
        <f t="shared" si="1"/>
        <v>12.5</v>
      </c>
      <c r="K39" s="33">
        <v>115</v>
      </c>
      <c r="L39" s="26">
        <f t="shared" si="2"/>
        <v>10.201739130434781</v>
      </c>
      <c r="M39" s="20">
        <v>114.6</v>
      </c>
      <c r="N39" s="26">
        <f t="shared" si="3"/>
        <v>16.509598603839443</v>
      </c>
      <c r="O39" s="20">
        <v>86.87</v>
      </c>
      <c r="P39" s="26">
        <f t="shared" si="4"/>
        <v>10.28893749280534</v>
      </c>
      <c r="Q39" s="26">
        <f t="shared" si="5"/>
        <v>55.50027522707956</v>
      </c>
      <c r="R39" s="27"/>
    </row>
    <row r="40" spans="1:18" ht="15.75" customHeight="1">
      <c r="A40" s="2">
        <v>36</v>
      </c>
      <c r="B40" s="35">
        <v>50</v>
      </c>
      <c r="C40" s="35">
        <v>9</v>
      </c>
      <c r="D40" s="36" t="s">
        <v>146</v>
      </c>
      <c r="E40" s="49">
        <v>38239</v>
      </c>
      <c r="F40" s="36" t="s">
        <v>147</v>
      </c>
      <c r="G40" s="24">
        <v>27</v>
      </c>
      <c r="H40" s="26">
        <f t="shared" si="0"/>
        <v>9.818181818181818</v>
      </c>
      <c r="I40" s="24">
        <v>3.5</v>
      </c>
      <c r="J40" s="26">
        <f t="shared" si="1"/>
        <v>7.291666666666667</v>
      </c>
      <c r="K40" s="33">
        <v>128.83</v>
      </c>
      <c r="L40" s="26">
        <f t="shared" si="2"/>
        <v>9.106574555615925</v>
      </c>
      <c r="M40" s="24">
        <v>115.1</v>
      </c>
      <c r="N40" s="26">
        <f t="shared" si="3"/>
        <v>16.437880104257168</v>
      </c>
      <c r="O40" s="24">
        <v>80.25</v>
      </c>
      <c r="P40" s="26">
        <f t="shared" si="4"/>
        <v>11.137694704049844</v>
      </c>
      <c r="Q40" s="26">
        <f t="shared" si="5"/>
        <v>53.791997848771416</v>
      </c>
      <c r="R40" s="27"/>
    </row>
    <row r="41" spans="1:18" ht="15.75" customHeight="1">
      <c r="A41" s="2">
        <v>37</v>
      </c>
      <c r="B41" s="35">
        <v>3</v>
      </c>
      <c r="C41" s="35">
        <v>9</v>
      </c>
      <c r="D41" s="36" t="s">
        <v>65</v>
      </c>
      <c r="E41" s="49">
        <v>38116</v>
      </c>
      <c r="F41" s="36" t="s">
        <v>66</v>
      </c>
      <c r="G41" s="24">
        <v>17.5</v>
      </c>
      <c r="H41" s="26">
        <f t="shared" si="0"/>
        <v>6.363636363636363</v>
      </c>
      <c r="I41" s="25"/>
      <c r="J41" s="26">
        <f t="shared" si="1"/>
        <v>0</v>
      </c>
      <c r="K41" s="33">
        <v>156.84</v>
      </c>
      <c r="L41" s="26">
        <f t="shared" si="2"/>
        <v>7.480234634021932</v>
      </c>
      <c r="M41" s="25">
        <v>120.4</v>
      </c>
      <c r="N41" s="26">
        <f t="shared" si="3"/>
        <v>15.714285714285714</v>
      </c>
      <c r="O41" s="25">
        <v>77.03</v>
      </c>
      <c r="P41" s="26">
        <f t="shared" si="4"/>
        <v>11.603271452680772</v>
      </c>
      <c r="Q41" s="26">
        <f t="shared" si="5"/>
        <v>41.16142816462478</v>
      </c>
      <c r="R41" s="27"/>
    </row>
    <row r="42" spans="1:18" ht="15.75" customHeight="1">
      <c r="A42" s="2">
        <v>38</v>
      </c>
      <c r="B42" s="35">
        <v>6</v>
      </c>
      <c r="C42" s="35">
        <v>9</v>
      </c>
      <c r="D42" s="36" t="s">
        <v>74</v>
      </c>
      <c r="E42" s="49">
        <v>38070</v>
      </c>
      <c r="F42" s="36" t="s">
        <v>75</v>
      </c>
      <c r="G42" s="24">
        <v>17.5</v>
      </c>
      <c r="H42" s="26">
        <f t="shared" si="0"/>
        <v>6.363636363636363</v>
      </c>
      <c r="I42" s="24">
        <v>8.2</v>
      </c>
      <c r="J42" s="26">
        <f t="shared" si="1"/>
        <v>17.083333333333336</v>
      </c>
      <c r="K42" s="33"/>
      <c r="L42" s="26"/>
      <c r="M42" s="24"/>
      <c r="N42" s="26"/>
      <c r="O42" s="24">
        <v>56.75</v>
      </c>
      <c r="P42" s="26">
        <f t="shared" si="4"/>
        <v>15.749779735682818</v>
      </c>
      <c r="Q42" s="26">
        <f t="shared" si="5"/>
        <v>39.19674943265251</v>
      </c>
      <c r="R42" s="27"/>
    </row>
    <row r="43" spans="1:18" ht="15.75" customHeight="1">
      <c r="A43" s="2">
        <v>39</v>
      </c>
      <c r="B43" s="35">
        <v>48</v>
      </c>
      <c r="C43" s="35">
        <v>10</v>
      </c>
      <c r="D43" s="36" t="s">
        <v>45</v>
      </c>
      <c r="E43" s="49">
        <v>37579</v>
      </c>
      <c r="F43" s="36" t="s">
        <v>18</v>
      </c>
      <c r="G43" s="24">
        <v>18</v>
      </c>
      <c r="H43" s="26">
        <f t="shared" si="0"/>
        <v>6.545454545454546</v>
      </c>
      <c r="I43" s="24"/>
      <c r="J43" s="26">
        <f t="shared" si="1"/>
        <v>0</v>
      </c>
      <c r="K43" s="33">
        <v>137.04</v>
      </c>
      <c r="L43" s="26">
        <f>20*$V$2/K43</f>
        <v>8.561004086398132</v>
      </c>
      <c r="M43" s="24">
        <v>112.5</v>
      </c>
      <c r="N43" s="26">
        <f>20*$T$2/M43</f>
        <v>16.817777777777778</v>
      </c>
      <c r="O43" s="24"/>
      <c r="P43" s="26"/>
      <c r="Q43" s="26">
        <f t="shared" si="5"/>
        <v>31.924236409630456</v>
      </c>
      <c r="R43" s="27"/>
    </row>
    <row r="44" ht="15.75" customHeight="1">
      <c r="C44" s="5"/>
    </row>
    <row r="45" ht="15.75" customHeight="1">
      <c r="C45" s="5"/>
    </row>
    <row r="46" ht="15.75" customHeight="1">
      <c r="C46" s="5"/>
    </row>
    <row r="47" ht="15.75" customHeight="1">
      <c r="C47" s="5"/>
    </row>
    <row r="48" ht="15.75" customHeight="1">
      <c r="C48" s="5"/>
    </row>
    <row r="49" ht="15.75" customHeight="1">
      <c r="C49" s="5"/>
    </row>
    <row r="50" ht="15.75" customHeight="1">
      <c r="C50" s="5"/>
    </row>
    <row r="51" ht="15.75" customHeight="1">
      <c r="C51" s="5"/>
    </row>
    <row r="52" ht="15.75" customHeight="1">
      <c r="C52" s="5"/>
    </row>
    <row r="53" ht="15.75" customHeight="1">
      <c r="C53" s="5"/>
    </row>
    <row r="54" ht="15.75" customHeight="1">
      <c r="C54" s="5"/>
    </row>
    <row r="55" ht="15.75" customHeight="1">
      <c r="C55" s="5"/>
    </row>
    <row r="56" ht="15.75" customHeight="1">
      <c r="C56" s="5"/>
    </row>
    <row r="57" ht="15.75" customHeight="1">
      <c r="C57" s="5"/>
    </row>
    <row r="58" ht="15.75" customHeight="1">
      <c r="C58" s="5"/>
    </row>
    <row r="59" ht="15.75" customHeight="1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  <row r="75" ht="12.75">
      <c r="C75" s="5"/>
    </row>
    <row r="76" ht="12.75">
      <c r="C76" s="5"/>
    </row>
    <row r="77" ht="12.75">
      <c r="C77" s="5"/>
    </row>
    <row r="78" ht="12.75">
      <c r="C78" s="5"/>
    </row>
    <row r="79" ht="12.75">
      <c r="C79" s="5"/>
    </row>
    <row r="80" ht="12.75">
      <c r="C80" s="5"/>
    </row>
    <row r="81" ht="12.75">
      <c r="C81" s="5"/>
    </row>
    <row r="82" ht="12.75">
      <c r="C82" s="5"/>
    </row>
    <row r="83" ht="12.75">
      <c r="C83" s="5"/>
    </row>
    <row r="84" ht="12.75">
      <c r="C84" s="5"/>
    </row>
    <row r="85" ht="12.75">
      <c r="C85" s="5"/>
    </row>
    <row r="86" ht="12.75">
      <c r="C86" s="5"/>
    </row>
    <row r="87" ht="12.75">
      <c r="C87" s="5"/>
    </row>
    <row r="88" ht="12.75">
      <c r="C88" s="5"/>
    </row>
    <row r="89" ht="12.75">
      <c r="C89" s="5"/>
    </row>
    <row r="90" ht="12.75">
      <c r="C90" s="5"/>
    </row>
    <row r="91" ht="12.75">
      <c r="C91" s="5"/>
    </row>
    <row r="92" ht="12.75">
      <c r="C92" s="5"/>
    </row>
    <row r="93" ht="12.75">
      <c r="C93" s="5"/>
    </row>
    <row r="94" ht="12.75">
      <c r="C94" s="5"/>
    </row>
    <row r="95" ht="12.75">
      <c r="C95" s="5"/>
    </row>
    <row r="96" ht="12.75">
      <c r="C96" s="5"/>
    </row>
    <row r="97" ht="12.75">
      <c r="C97" s="5"/>
    </row>
    <row r="98" ht="12.75">
      <c r="C98" s="5"/>
    </row>
    <row r="99" ht="12.75">
      <c r="C99" s="5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5"/>
    </row>
    <row r="115" ht="12.75">
      <c r="C115" s="5"/>
    </row>
    <row r="116" ht="12.75">
      <c r="C116" s="5"/>
    </row>
    <row r="117" ht="12.75">
      <c r="C117" s="5"/>
    </row>
    <row r="118" ht="12.75">
      <c r="C118" s="5"/>
    </row>
    <row r="119" ht="12.75">
      <c r="C119" s="5"/>
    </row>
    <row r="120" ht="12.75">
      <c r="C120" s="5"/>
    </row>
    <row r="121" ht="12.75">
      <c r="C121" s="5"/>
    </row>
    <row r="122" ht="12.75">
      <c r="C122" s="5"/>
    </row>
    <row r="123" ht="12.75">
      <c r="C123" s="5"/>
    </row>
    <row r="124" ht="12.75">
      <c r="C124" s="5"/>
    </row>
    <row r="125" ht="12.75">
      <c r="C125" s="5"/>
    </row>
    <row r="126" ht="12.75">
      <c r="C126" s="5"/>
    </row>
    <row r="127" ht="12.75">
      <c r="C127" s="5"/>
    </row>
    <row r="128" ht="12.75">
      <c r="C128" s="5"/>
    </row>
    <row r="129" ht="12.75">
      <c r="C129" s="5"/>
    </row>
    <row r="130" ht="12.75">
      <c r="C130" s="5"/>
    </row>
    <row r="131" ht="12.75">
      <c r="C131" s="5"/>
    </row>
    <row r="132" ht="12.75">
      <c r="C132" s="5"/>
    </row>
    <row r="133" ht="12.75">
      <c r="C133" s="5"/>
    </row>
    <row r="134" ht="12.75">
      <c r="C134" s="5"/>
    </row>
    <row r="135" ht="12.75">
      <c r="C135" s="5"/>
    </row>
    <row r="136" ht="12.75">
      <c r="C136" s="5"/>
    </row>
    <row r="137" ht="12.75">
      <c r="C137" s="5"/>
    </row>
    <row r="138" ht="12.75">
      <c r="C138" s="5"/>
    </row>
    <row r="139" ht="12.75">
      <c r="C139" s="5"/>
    </row>
    <row r="140" ht="12.75">
      <c r="C140" s="5"/>
    </row>
    <row r="141" ht="12.75">
      <c r="C141" s="5"/>
    </row>
    <row r="142" ht="12.75">
      <c r="C142" s="5"/>
    </row>
    <row r="143" ht="12.75">
      <c r="C143" s="5"/>
    </row>
    <row r="144" ht="12.75">
      <c r="C144" s="5"/>
    </row>
    <row r="145" ht="12.75">
      <c r="C145" s="5"/>
    </row>
    <row r="146" ht="12.75">
      <c r="C146" s="5"/>
    </row>
    <row r="147" ht="12.75">
      <c r="C147" s="5"/>
    </row>
    <row r="148" ht="12.75">
      <c r="C148" s="5"/>
    </row>
    <row r="149" ht="12.75">
      <c r="C149" s="5"/>
    </row>
    <row r="150" ht="12.75">
      <c r="C150" s="5"/>
    </row>
    <row r="151" ht="12.75">
      <c r="C151" s="5"/>
    </row>
    <row r="152" ht="12.75">
      <c r="C152" s="5"/>
    </row>
    <row r="153" ht="12.75">
      <c r="C153" s="5"/>
    </row>
    <row r="154" ht="12.75">
      <c r="C154" s="5"/>
    </row>
    <row r="155" ht="12.75">
      <c r="C155" s="5"/>
    </row>
    <row r="156" ht="12.75">
      <c r="C156" s="5"/>
    </row>
    <row r="157" ht="12.75">
      <c r="C157" s="5"/>
    </row>
    <row r="158" ht="12.75">
      <c r="C158" s="5"/>
    </row>
    <row r="159" ht="12.75">
      <c r="C159" s="5"/>
    </row>
    <row r="160" ht="12.75">
      <c r="C160" s="5"/>
    </row>
    <row r="161" ht="12.75">
      <c r="C161" s="5"/>
    </row>
    <row r="162" ht="12.75">
      <c r="C162" s="5"/>
    </row>
    <row r="163" ht="12.75">
      <c r="C163" s="5"/>
    </row>
    <row r="164" ht="12.75">
      <c r="C164" s="5"/>
    </row>
    <row r="165" ht="12.75">
      <c r="C165" s="5"/>
    </row>
    <row r="166" ht="12.75">
      <c r="C166" s="5"/>
    </row>
    <row r="167" ht="12.75">
      <c r="C167" s="5"/>
    </row>
    <row r="168" ht="12.75">
      <c r="C168" s="5"/>
    </row>
    <row r="169" ht="12.75">
      <c r="C169" s="5"/>
    </row>
    <row r="170" ht="12.75">
      <c r="C170" s="5"/>
    </row>
    <row r="171" ht="12.75">
      <c r="C171" s="5"/>
    </row>
    <row r="172" ht="12.75">
      <c r="C172" s="5"/>
    </row>
    <row r="173" ht="12.75">
      <c r="C173" s="5"/>
    </row>
    <row r="174" ht="12.75">
      <c r="C174" s="5"/>
    </row>
    <row r="175" ht="12.75">
      <c r="C175" s="5"/>
    </row>
    <row r="176" ht="12.75">
      <c r="C176" s="5"/>
    </row>
    <row r="177" ht="12.75">
      <c r="C177" s="5"/>
    </row>
    <row r="178" ht="12.75">
      <c r="C178" s="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87" ht="12.75">
      <c r="C187" s="5"/>
    </row>
    <row r="188" ht="12.75">
      <c r="C188" s="5"/>
    </row>
    <row r="189" ht="12.75">
      <c r="C189" s="5"/>
    </row>
    <row r="190" ht="12.75">
      <c r="C190" s="5"/>
    </row>
    <row r="191" ht="12.75">
      <c r="C191" s="5"/>
    </row>
    <row r="192" ht="12.75">
      <c r="C192" s="5"/>
    </row>
    <row r="193" ht="12.75">
      <c r="C193" s="5"/>
    </row>
    <row r="194" ht="12.75">
      <c r="C194" s="5"/>
    </row>
    <row r="195" ht="12.75">
      <c r="C195" s="5"/>
    </row>
    <row r="196" ht="12.75">
      <c r="C196" s="5"/>
    </row>
    <row r="197" ht="12.75">
      <c r="C197" s="5"/>
    </row>
    <row r="198" ht="12.75">
      <c r="C198" s="5"/>
    </row>
    <row r="199" ht="12.75">
      <c r="C199" s="5"/>
    </row>
    <row r="200" ht="12.75">
      <c r="C200" s="5"/>
    </row>
    <row r="201" ht="12.75">
      <c r="C201" s="5"/>
    </row>
    <row r="202" ht="12.75">
      <c r="C202" s="5"/>
    </row>
    <row r="203" ht="12.75">
      <c r="C203" s="5"/>
    </row>
    <row r="204" ht="12.75">
      <c r="C204" s="5"/>
    </row>
    <row r="205" ht="12.75">
      <c r="C205" s="5"/>
    </row>
    <row r="206" ht="12.75">
      <c r="C206" s="5"/>
    </row>
    <row r="207" ht="12.75">
      <c r="C207" s="5"/>
    </row>
    <row r="208" ht="12.75">
      <c r="C208" s="5"/>
    </row>
    <row r="209" ht="12.75">
      <c r="C209" s="5"/>
    </row>
    <row r="210" ht="12.75">
      <c r="C210" s="5"/>
    </row>
    <row r="211" ht="12.75">
      <c r="C211" s="5"/>
    </row>
    <row r="212" ht="12.75">
      <c r="C212" s="5"/>
    </row>
    <row r="213" ht="12.75">
      <c r="C213" s="5"/>
    </row>
    <row r="214" ht="12.75">
      <c r="C214" s="5"/>
    </row>
    <row r="215" ht="12.75">
      <c r="C215" s="5"/>
    </row>
    <row r="216" ht="12.75">
      <c r="C216" s="5"/>
    </row>
    <row r="217" ht="12.75">
      <c r="C217" s="5"/>
    </row>
    <row r="218" ht="12.75">
      <c r="C218" s="5"/>
    </row>
    <row r="219" ht="12.75">
      <c r="C219" s="5"/>
    </row>
    <row r="220" ht="12.75">
      <c r="C220" s="5"/>
    </row>
    <row r="221" ht="12.75">
      <c r="C221" s="5"/>
    </row>
    <row r="222" ht="12.75">
      <c r="C222" s="5"/>
    </row>
    <row r="223" ht="12.75">
      <c r="C223" s="5"/>
    </row>
    <row r="224" ht="12.75">
      <c r="C224" s="5"/>
    </row>
    <row r="225" ht="12.75">
      <c r="C225" s="5"/>
    </row>
    <row r="226" ht="12.75">
      <c r="C226" s="5"/>
    </row>
    <row r="227" ht="12.75">
      <c r="C227" s="5"/>
    </row>
    <row r="228" ht="12.75">
      <c r="C228" s="5"/>
    </row>
    <row r="229" ht="12.75">
      <c r="C229" s="5"/>
    </row>
    <row r="230" ht="12.75">
      <c r="C230" s="5"/>
    </row>
    <row r="231" ht="12.75">
      <c r="C231" s="5"/>
    </row>
    <row r="232" ht="12.75">
      <c r="C232" s="5"/>
    </row>
    <row r="233" ht="12.75">
      <c r="C233" s="5"/>
    </row>
    <row r="234" ht="12.75">
      <c r="C234" s="5"/>
    </row>
    <row r="235" ht="12.75">
      <c r="C235" s="5"/>
    </row>
    <row r="236" ht="12.75">
      <c r="C236" s="5"/>
    </row>
    <row r="237" ht="12.75">
      <c r="C237" s="5"/>
    </row>
    <row r="238" ht="12.75">
      <c r="C238" s="5"/>
    </row>
    <row r="239" ht="12.75">
      <c r="C239" s="5"/>
    </row>
    <row r="240" ht="12.75">
      <c r="C240" s="5"/>
    </row>
    <row r="241" ht="12.75">
      <c r="C241" s="5"/>
    </row>
    <row r="242" ht="12.75">
      <c r="C242" s="5"/>
    </row>
    <row r="243" ht="12.75">
      <c r="C243" s="5"/>
    </row>
    <row r="244" ht="12.75">
      <c r="C244" s="5"/>
    </row>
    <row r="245" ht="12.75">
      <c r="C245" s="5"/>
    </row>
    <row r="246" ht="12.75">
      <c r="C246" s="5"/>
    </row>
    <row r="247" ht="12.75">
      <c r="C247" s="5"/>
    </row>
    <row r="248" ht="12.75">
      <c r="C248" s="5"/>
    </row>
    <row r="249" ht="12.75">
      <c r="C249" s="5"/>
    </row>
    <row r="250" ht="12.75">
      <c r="C250" s="5"/>
    </row>
    <row r="251" ht="12.75">
      <c r="C251" s="5"/>
    </row>
    <row r="252" ht="12.75">
      <c r="C252" s="5"/>
    </row>
    <row r="253" ht="12.75">
      <c r="C253" s="5"/>
    </row>
    <row r="254" ht="12.75">
      <c r="C254" s="5"/>
    </row>
    <row r="255" ht="12.75">
      <c r="C255" s="5"/>
    </row>
    <row r="256" ht="12.75">
      <c r="C256" s="5"/>
    </row>
    <row r="257" ht="12.75">
      <c r="C257" s="5"/>
    </row>
    <row r="258" ht="12.75">
      <c r="C258" s="5"/>
    </row>
    <row r="259" ht="12.75">
      <c r="C259" s="5"/>
    </row>
    <row r="260" ht="12.75">
      <c r="C260" s="5"/>
    </row>
    <row r="261" ht="12.75">
      <c r="C261" s="5"/>
    </row>
    <row r="262" ht="12.75">
      <c r="C262" s="5"/>
    </row>
    <row r="263" ht="12.75">
      <c r="C263" s="5"/>
    </row>
    <row r="264" ht="12.75">
      <c r="C264" s="5"/>
    </row>
    <row r="265" ht="12.75">
      <c r="C265" s="5"/>
    </row>
    <row r="266" ht="12.75">
      <c r="C266" s="5"/>
    </row>
    <row r="267" ht="12.75">
      <c r="C267" s="5"/>
    </row>
    <row r="268" ht="12.75">
      <c r="C268" s="5"/>
    </row>
    <row r="269" ht="12.75">
      <c r="C269" s="5"/>
    </row>
    <row r="270" ht="12.75">
      <c r="C270" s="5"/>
    </row>
    <row r="271" ht="12.75">
      <c r="C271" s="5"/>
    </row>
    <row r="272" ht="12.75">
      <c r="C272" s="5"/>
    </row>
    <row r="273" ht="12.75">
      <c r="C273" s="5"/>
    </row>
    <row r="274" ht="12.75">
      <c r="C274" s="5"/>
    </row>
    <row r="275" ht="12.75">
      <c r="C275" s="5"/>
    </row>
    <row r="276" ht="12.75">
      <c r="C276" s="5"/>
    </row>
    <row r="277" ht="12.75">
      <c r="C277" s="5"/>
    </row>
    <row r="278" ht="12.75">
      <c r="C278" s="5"/>
    </row>
    <row r="279" ht="12.75">
      <c r="C279" s="5"/>
    </row>
    <row r="280" ht="12.75">
      <c r="C280" s="5"/>
    </row>
    <row r="281" ht="12.75">
      <c r="C281" s="5"/>
    </row>
    <row r="282" ht="12.75">
      <c r="C282" s="5"/>
    </row>
    <row r="283" ht="12.75">
      <c r="C283" s="5"/>
    </row>
    <row r="284" ht="12.75">
      <c r="C284" s="5"/>
    </row>
    <row r="285" ht="12.75">
      <c r="C285" s="5"/>
    </row>
    <row r="286" ht="12.75">
      <c r="C286" s="5"/>
    </row>
    <row r="287" ht="12.75">
      <c r="C287" s="5"/>
    </row>
    <row r="288" ht="12.75">
      <c r="C288" s="5"/>
    </row>
    <row r="289" ht="12.75">
      <c r="C289" s="5"/>
    </row>
    <row r="290" ht="12.75">
      <c r="C290" s="5"/>
    </row>
    <row r="291" ht="12.75">
      <c r="C291" s="5"/>
    </row>
    <row r="292" ht="12.75">
      <c r="C292" s="5"/>
    </row>
    <row r="293" ht="12.75">
      <c r="C293" s="5"/>
    </row>
    <row r="294" ht="12.75">
      <c r="C294" s="5"/>
    </row>
    <row r="295" ht="12.75">
      <c r="C295" s="5"/>
    </row>
    <row r="296" ht="12.75">
      <c r="C296" s="5"/>
    </row>
    <row r="297" ht="12.75">
      <c r="C297" s="5"/>
    </row>
    <row r="298" ht="12.75">
      <c r="C298" s="5"/>
    </row>
    <row r="299" ht="12.75">
      <c r="C299" s="5"/>
    </row>
    <row r="300" ht="12.75">
      <c r="C300" s="5"/>
    </row>
    <row r="301" ht="12.75">
      <c r="C301" s="5"/>
    </row>
    <row r="302" ht="12.75">
      <c r="C302" s="5"/>
    </row>
    <row r="303" ht="12.75">
      <c r="C303" s="5"/>
    </row>
    <row r="304" ht="12.75">
      <c r="C304" s="5"/>
    </row>
    <row r="305" ht="12.75">
      <c r="C305" s="5"/>
    </row>
    <row r="306" ht="12.75">
      <c r="C306" s="5"/>
    </row>
    <row r="307" ht="12.75">
      <c r="C307" s="5"/>
    </row>
    <row r="308" ht="12.75">
      <c r="C308" s="5"/>
    </row>
    <row r="309" ht="12.75">
      <c r="C309" s="5"/>
    </row>
    <row r="310" ht="12.75">
      <c r="C310" s="5"/>
    </row>
    <row r="311" ht="12.75">
      <c r="C311" s="5"/>
    </row>
    <row r="312" ht="12.75">
      <c r="C312" s="5"/>
    </row>
    <row r="313" ht="12.75">
      <c r="C313" s="5"/>
    </row>
    <row r="314" ht="12.75">
      <c r="C314" s="5"/>
    </row>
    <row r="315" ht="12.75">
      <c r="C315" s="5"/>
    </row>
    <row r="316" ht="12.75">
      <c r="C316" s="5"/>
    </row>
    <row r="317" ht="12.75">
      <c r="C317" s="5"/>
    </row>
    <row r="318" ht="12.75">
      <c r="C318" s="5"/>
    </row>
    <row r="319" ht="12.75">
      <c r="C319" s="5"/>
    </row>
    <row r="320" ht="12.75">
      <c r="C320" s="5"/>
    </row>
    <row r="321" ht="12.75">
      <c r="C321" s="5"/>
    </row>
    <row r="322" ht="12.75">
      <c r="C322" s="5"/>
    </row>
    <row r="323" ht="12.75">
      <c r="C323" s="5"/>
    </row>
    <row r="324" ht="12.75">
      <c r="C324" s="5"/>
    </row>
    <row r="325" ht="12.75">
      <c r="C325" s="5"/>
    </row>
    <row r="326" ht="12.75">
      <c r="C326" s="5"/>
    </row>
    <row r="327" ht="12.75">
      <c r="C327" s="5"/>
    </row>
    <row r="328" ht="12.75">
      <c r="C328" s="5"/>
    </row>
    <row r="329" ht="12.75">
      <c r="C329" s="5"/>
    </row>
    <row r="330" ht="12.75">
      <c r="C330" s="5"/>
    </row>
    <row r="331" ht="12.75">
      <c r="C331" s="5"/>
    </row>
    <row r="332" ht="12.75">
      <c r="C332" s="5"/>
    </row>
    <row r="333" ht="12.75">
      <c r="C333" s="5"/>
    </row>
    <row r="334" ht="12.75">
      <c r="C334" s="5"/>
    </row>
    <row r="335" ht="12.75">
      <c r="C335" s="5"/>
    </row>
    <row r="336" ht="12.75">
      <c r="C336" s="5"/>
    </row>
    <row r="337" ht="12.75">
      <c r="C337" s="5"/>
    </row>
    <row r="338" ht="12.75">
      <c r="C338" s="5"/>
    </row>
    <row r="339" ht="12.75">
      <c r="C339" s="5"/>
    </row>
    <row r="340" ht="12.75">
      <c r="C340" s="5"/>
    </row>
    <row r="341" ht="12.75">
      <c r="C341" s="5"/>
    </row>
    <row r="342" ht="12.75">
      <c r="C342" s="5"/>
    </row>
    <row r="343" ht="12.75">
      <c r="C343" s="5"/>
    </row>
    <row r="344" ht="12.75">
      <c r="C344" s="5"/>
    </row>
    <row r="345" ht="12.75">
      <c r="C345" s="5"/>
    </row>
    <row r="346" ht="12.75">
      <c r="C346" s="5"/>
    </row>
    <row r="347" ht="12.75">
      <c r="C347" s="5"/>
    </row>
    <row r="348" ht="12.75">
      <c r="C348" s="5"/>
    </row>
    <row r="349" ht="12.75">
      <c r="C349" s="5"/>
    </row>
    <row r="350" ht="12.75">
      <c r="C350" s="5"/>
    </row>
    <row r="351" ht="12.75">
      <c r="C351" s="5"/>
    </row>
    <row r="352" ht="12.75">
      <c r="C352" s="5"/>
    </row>
    <row r="353" ht="12.75">
      <c r="C353" s="5"/>
    </row>
    <row r="354" ht="12.75">
      <c r="C354" s="5"/>
    </row>
    <row r="355" ht="12.75">
      <c r="C355" s="5"/>
    </row>
    <row r="356" ht="12.75">
      <c r="C356" s="5"/>
    </row>
    <row r="357" ht="12.75">
      <c r="C357" s="5"/>
    </row>
    <row r="358" ht="12.75">
      <c r="C358" s="5"/>
    </row>
    <row r="359" ht="12.75">
      <c r="C359" s="5"/>
    </row>
    <row r="360" ht="12.75">
      <c r="C360" s="5"/>
    </row>
    <row r="361" ht="12.75">
      <c r="C361" s="5"/>
    </row>
    <row r="362" ht="12.75">
      <c r="C362" s="5"/>
    </row>
    <row r="363" ht="12.75">
      <c r="C363" s="5"/>
    </row>
    <row r="364" ht="12.75">
      <c r="C364" s="5"/>
    </row>
    <row r="365" ht="12.75">
      <c r="C365" s="5"/>
    </row>
    <row r="366" ht="12.75">
      <c r="C366" s="5"/>
    </row>
    <row r="367" ht="12.75">
      <c r="C367" s="5"/>
    </row>
    <row r="368" ht="12.75">
      <c r="C368" s="5"/>
    </row>
    <row r="369" ht="12.75">
      <c r="C369" s="5"/>
    </row>
    <row r="370" ht="12.75">
      <c r="C370" s="5"/>
    </row>
    <row r="371" ht="12.75">
      <c r="C371" s="5"/>
    </row>
    <row r="372" ht="12.75">
      <c r="C372" s="5"/>
    </row>
    <row r="373" ht="12.75">
      <c r="C373" s="5"/>
    </row>
    <row r="374" ht="12.75">
      <c r="C374" s="5"/>
    </row>
    <row r="375" ht="12.75">
      <c r="C375" s="5"/>
    </row>
    <row r="376" ht="12.75">
      <c r="C376" s="5"/>
    </row>
    <row r="377" ht="12.75">
      <c r="C377" s="5"/>
    </row>
    <row r="378" ht="12.75">
      <c r="C378" s="5"/>
    </row>
    <row r="379" ht="12.75">
      <c r="C379" s="5"/>
    </row>
    <row r="380" ht="12.75">
      <c r="C380" s="5"/>
    </row>
    <row r="381" ht="12.75">
      <c r="C381" s="5"/>
    </row>
    <row r="382" ht="12.75">
      <c r="C382" s="5"/>
    </row>
    <row r="383" ht="12.75">
      <c r="C383" s="5"/>
    </row>
    <row r="384" ht="12.75">
      <c r="C384" s="5"/>
    </row>
    <row r="385" ht="12.75">
      <c r="C385" s="5"/>
    </row>
    <row r="386" ht="12.75">
      <c r="C386" s="5"/>
    </row>
    <row r="387" ht="12.75">
      <c r="C387" s="5"/>
    </row>
    <row r="388" ht="12.75">
      <c r="C388" s="5"/>
    </row>
    <row r="389" ht="12.75">
      <c r="C389" s="5"/>
    </row>
    <row r="390" ht="12.75">
      <c r="C390" s="5"/>
    </row>
    <row r="391" ht="12.75">
      <c r="C391" s="5"/>
    </row>
    <row r="392" ht="12.75">
      <c r="C392" s="5"/>
    </row>
    <row r="393" ht="12.75">
      <c r="C393" s="5"/>
    </row>
    <row r="394" ht="12.75">
      <c r="C394" s="5"/>
    </row>
    <row r="395" ht="12.75">
      <c r="C395" s="5"/>
    </row>
    <row r="396" ht="12.75">
      <c r="C396" s="5"/>
    </row>
    <row r="397" ht="12.75">
      <c r="C397" s="5"/>
    </row>
    <row r="398" ht="12.75">
      <c r="C398" s="5"/>
    </row>
    <row r="399" ht="12.75">
      <c r="C399" s="5"/>
    </row>
    <row r="400" ht="12.75">
      <c r="C400" s="5"/>
    </row>
    <row r="401" ht="12.75">
      <c r="C401" s="5"/>
    </row>
    <row r="402" ht="12.75">
      <c r="C402" s="5"/>
    </row>
    <row r="403" ht="12.75">
      <c r="C403" s="5"/>
    </row>
    <row r="404" ht="12.75">
      <c r="C404" s="5"/>
    </row>
    <row r="405" ht="12.75">
      <c r="C405" s="5"/>
    </row>
    <row r="406" ht="12.75">
      <c r="C406" s="5"/>
    </row>
    <row r="407" ht="12.75">
      <c r="C407" s="5"/>
    </row>
    <row r="408" ht="12.75">
      <c r="C408" s="5"/>
    </row>
    <row r="409" ht="12.75">
      <c r="C409" s="5"/>
    </row>
    <row r="410" ht="12.75">
      <c r="C410" s="5"/>
    </row>
    <row r="411" ht="12.75">
      <c r="C411" s="5"/>
    </row>
    <row r="412" ht="12.75">
      <c r="C412" s="5"/>
    </row>
    <row r="413" ht="12.75">
      <c r="C413" s="5"/>
    </row>
    <row r="414" ht="12.75">
      <c r="C414" s="5"/>
    </row>
    <row r="415" ht="12.75">
      <c r="C415" s="5"/>
    </row>
    <row r="416" ht="12.75">
      <c r="C416" s="5"/>
    </row>
    <row r="417" ht="12.75">
      <c r="C417" s="5"/>
    </row>
    <row r="418" ht="12.75">
      <c r="C418" s="5"/>
    </row>
    <row r="419" ht="12.75">
      <c r="C419" s="5"/>
    </row>
    <row r="420" ht="12.75">
      <c r="C420" s="5"/>
    </row>
    <row r="421" ht="12.75">
      <c r="C421" s="5"/>
    </row>
    <row r="422" ht="12.75">
      <c r="C422" s="5"/>
    </row>
    <row r="423" ht="12.75">
      <c r="C423" s="5"/>
    </row>
    <row r="424" ht="12.75">
      <c r="C424" s="5"/>
    </row>
    <row r="425" ht="12.75">
      <c r="C425" s="5"/>
    </row>
    <row r="426" ht="12.75">
      <c r="C426" s="5"/>
    </row>
    <row r="427" ht="12.75">
      <c r="C427" s="5"/>
    </row>
    <row r="428" ht="12.75">
      <c r="C428" s="5"/>
    </row>
    <row r="429" ht="12.75">
      <c r="C429" s="5"/>
    </row>
    <row r="430" ht="12.75">
      <c r="C430" s="5"/>
    </row>
    <row r="431" ht="12.75">
      <c r="C431" s="5"/>
    </row>
    <row r="432" ht="12.75">
      <c r="C432" s="5"/>
    </row>
    <row r="433" ht="12.75">
      <c r="C433" s="5"/>
    </row>
    <row r="434" ht="12.75">
      <c r="C434" s="5"/>
    </row>
    <row r="435" ht="12.75">
      <c r="C435" s="5"/>
    </row>
    <row r="436" ht="12.75">
      <c r="C436" s="5"/>
    </row>
    <row r="437" ht="12.75">
      <c r="C437" s="5"/>
    </row>
    <row r="438" ht="12.75">
      <c r="C438" s="5"/>
    </row>
    <row r="439" ht="12.75">
      <c r="C439" s="5"/>
    </row>
    <row r="440" ht="12.75">
      <c r="C440" s="5"/>
    </row>
    <row r="441" ht="12.75">
      <c r="C441" s="5"/>
    </row>
    <row r="442" ht="12.75">
      <c r="C442" s="5"/>
    </row>
  </sheetData>
  <sheetProtection/>
  <mergeCells count="13">
    <mergeCell ref="C3:C4"/>
    <mergeCell ref="E3:E4"/>
    <mergeCell ref="A3:A4"/>
    <mergeCell ref="B1:R1"/>
    <mergeCell ref="R3:R4"/>
    <mergeCell ref="G3:H3"/>
    <mergeCell ref="I3:J3"/>
    <mergeCell ref="M3:N3"/>
    <mergeCell ref="O3:P3"/>
    <mergeCell ref="Q3:Q4"/>
    <mergeCell ref="K3:L3"/>
    <mergeCell ref="D3:D4"/>
    <mergeCell ref="B3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Романов Роман Витальевич</dc:creator>
  <cp:keywords/>
  <dc:description/>
  <cp:lastModifiedBy>Пользователь Windows</cp:lastModifiedBy>
  <cp:lastPrinted>2015-11-27T06:15:59Z</cp:lastPrinted>
  <dcterms:created xsi:type="dcterms:W3CDTF">2008-11-24T11:11:42Z</dcterms:created>
  <dcterms:modified xsi:type="dcterms:W3CDTF">2019-11-25T12:18:24Z</dcterms:modified>
  <cp:category/>
  <cp:version/>
  <cp:contentType/>
  <cp:contentStatus/>
</cp:coreProperties>
</file>